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建設事業課\100.上下水道用\浄ｾ移行データ\吉田\一時保存用\【経営比較分析表】2016_263656_47_1718\【経営比較分析表】2016_263656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<sst xmlns="http://schemas.openxmlformats.org/spreadsheetml/2006/main" count="239" uniqueCount="125">
  <si>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</si>
  <si>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</si>
  <si>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</si>
  <si>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</si>
  <si>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</si>
  <si>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</si>
  <si>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</si>
  <si>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</si>
  <si>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</si>
  <si>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</si>
  <si>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</si>
  <si>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</si>
  <si>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</si>
  <si>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</si>
  <si>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</si>
  <si>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</si>
  <si>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</si>
  <si>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</si>
  <si>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</si>
  <si>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</si>
  <si>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</si>
  <si>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</si>
  <si>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</si>
  <si>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</si>
  <si>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</si>
  <si>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</si>
  <si>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</si>
  <si>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</si>
  <si>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</si>
  <si>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</si>
  <si>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</si>
  <si>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</si>
  <si>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</si>
  <si>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</si>
  <si>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</si>
  <si>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</si>
  <si>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</si>
  <si>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</si>
  <si>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</si>
  <si>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</si>
  <si>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</si>
  <si>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</si>
  <si>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</si>
  <si>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</si>
  <si>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</si>
  <si>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</si>
  <si>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</si>
  <si>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</si>
  <si>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</si>
  <si>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</si>
  <si>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</si>
  <si>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</si>
  <si>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</si>
  <si>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</si>
  <si>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</si>
  <si>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</si>
  <si>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</si>
  <si>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</si>
  <si>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</si>
  <si>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</si>
  <si>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</si>
  <si>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</si>
  <si>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</si>
  <si>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</si>
  <si>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</si>
  <si>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</si>
  <si>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</si>
  <si>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</si>
  <si>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</si>
  <si>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</si>
  <si>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</si>
  <si>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</si>
  <si>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</si>
  <si>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</si>
  <si>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</si>
  <si>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</si>
  <si>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</si>
  <si>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</si>
  <si>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</si>
  <si>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</si>
  <si>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</si>
  <si>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</si>
  <si>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</si>
  <si>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</si>
  <si>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</si>
  <si>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</si>
  <si>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</si>
  <si>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</si>
  <si>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</si>
  <si>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</si>
  <si>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</si>
  <si>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</si>
  <si>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</si>
  <si>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</si>
  <si>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</si>
  <si>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</si>
  <si>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</si>
  <si>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</si>
  <si>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</si>
  <si>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</si>
  <si>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</si>
  <si>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</si>
  <si>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</si>
  <si>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</si>
  <si>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</si>
  <si>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</si>
  <si>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</si>
  <si>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</si>
  <si>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</si>
  <si>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</si>
  <si>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和束町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</si>
  <si>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</si>
  <si>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</si>
  <si>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</si>
  <si>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</si>
  <si>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</si>
  <si>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</si>
  <si>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</si>
  <si>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</si>
  <si>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</si>
  <si>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</si>
  <si>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</si>
  <si>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町の下水道事業は、平成２３年度で一定面整備は完了したが、人口減少及び下水道接続への宅内改造工事費の高負担などによる接続率の低迷により、有収水量の大幅な伸びが期待できず、また単独処理場を有するなど設備投資や維持管理経費が割高になっている。
　そうしたことから、汚水処理原価や企業債残高対事業規模比率が類似団体と比較しても割高になり、収益的収支比率や経費回収率が低水準となっている。また、これまでの建設に係る地方債の元金償還金が増加傾向にあるため収益的収支比率が減少している。
　水洗化率（下水道への接続率）は徐々に向上しているが、平成２６年度まではほぼ同数値であった類似団体平均値とも、平成２７年度では若干差が大きくなっていることから、接続率向上に向けての有効な手法など調査・研究を重ね、さらなる接続促進に向けての取り組みが必要である。
　今後、施設・機器・管路などの更新も見込まれてくることから、料金収入の増とともに補助制度を有効に活用できるようにするため、平成２９年度にストックマネジメント計画を策定した。
　なお、平成１８年２月に人口減少傾向を反映させ適正な事業投資を図るため、費用対効果等の実施により当初計画の整備区域の縮小、施設規模の大幅な縮小を行い、現状に沿った事業運営ができるよう全体計画及び事業計画の見直しを実施した。</t>
    <rPh sb="411" eb="413">
      <t>ホジョ</t>
    </rPh>
    <rPh sb="413" eb="415">
      <t>セイド</t>
    </rPh>
    <rPh sb="416" eb="418">
      <t>ユウコウ</t>
    </rPh>
    <rPh sb="419" eb="421">
      <t>カツヨウ</t>
    </rPh>
    <rPh sb="432" eb="434">
      <t>ヘイセイ</t>
    </rPh>
    <rPh sb="436" eb="438">
      <t>ネンド</t>
    </rPh>
    <rPh sb="452" eb="454">
      <t>サクテイ</t>
    </rPh>
    <phoneticPr fontId="4"/>
  </si>
  <si>
    <t xml:space="preserve">  管路については、最も早い供用開始から１６年の経過状況であり、現時点では更新の必要性はない。
　但し、腐食等による事故防止のため、日常的に管路状況を把握するとともに、策定したストックマネジメント計画に基づき、適正な維持管理・更新が図れるよう取り組みを進める。</t>
    <rPh sb="84" eb="86">
      <t>サクテイ</t>
    </rPh>
    <rPh sb="101" eb="102">
      <t>モト</t>
    </rPh>
    <rPh sb="105" eb="107">
      <t>テキセイ</t>
    </rPh>
    <phoneticPr fontId="4"/>
  </si>
  <si>
    <t>　これまで職員数の減数による人件費削減や他事業との共同事務による事務費削減、民間委託などによるコストダウン化など事務事業の見直しにより経費削減に努めてきたが、今後においてより経営の安定化を図るため、さらなる接続率の向上及び料金改定の検討が必要である。
　また、料金収入の増加をめざし、し尿汚泥や浄化槽汚泥の受入の可否について検討するとともに、まちづくり部門をはじめ町全体として連携を図り、企業誘致による業務営業用及び工場用有収水量の増加、観光行政の推進による観光・交流人口の増加による有収水量の増加などに取り組み、自然エネルギー活用による光熱水費の削減、ストックマネジメント計画に基づく中長期的な維持管理・更新等に係るトータルコストの縮減など検討を進めていきたい。</t>
    <rPh sb="290" eb="29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</si>
</sst>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54-49E8-9DFF-3838E3CEC603}"/>
            </c:ext>
          </c:extLst>
        </c:ser>
        <c:dLbls>
          <c:showLegendKey val="0"/>
          <c:showVal val="0"/>
          <c:showCatName val="0"/>
          <c:showSerName val="0"/>
          <c:showPercent val="0"/>
          <c:showBubbleSize val="0"/>
        </c:dLbls>
        <c:gapWidth val="150"/>
        <c:axId val="100186368"/>
        <c:axId val="1183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c:ext xmlns:c16="http://schemas.microsoft.com/office/drawing/2014/chart" uri="{C3380CC4-5D6E-409C-BE32-E72D297353CC}">
              <c16:uniqueId val="{00000001-C154-49E8-9DFF-3838E3CEC603}"/>
            </c:ext>
          </c:extLst>
        </c:ser>
        <c:dLbls>
          <c:showLegendKey val="0"/>
          <c:showVal val="0"/>
          <c:showCatName val="0"/>
          <c:showSerName val="0"/>
          <c:showPercent val="0"/>
          <c:showBubbleSize val="0"/>
        </c:dLbls>
        <c:marker val="1"/>
        <c:smooth val="0"/>
        <c:axId val="100186368"/>
        <c:axId val="118305152"/>
      </c:lineChart>
      <c:dateAx>
        <c:axId val="100186368"/>
        <c:scaling>
          <c:orientation val="minMax"/>
        </c:scaling>
        <c:delete val="1"/>
        <c:axPos val="b"/>
        <c:numFmt formatCode="ge" sourceLinked="1"/>
        <c:majorTickMark val="none"/>
        <c:minorTickMark val="none"/>
        <c:tickLblPos val="none"/>
        <c:crossAx val="118305152"/>
        <c:crosses val="autoZero"/>
        <c:auto val="1"/>
        <c:lblOffset val="100"/>
        <c:baseTimeUnit val="years"/>
      </c:dateAx>
      <c:valAx>
        <c:axId val="11830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40.51</c:v>
                </c:pt>
                <c:pt idx="1">
                  <c:v>41.09</c:v>
                </c:pt>
                <c:pt idx="2">
                  <c:v>41.16</c:v>
                </c:pt>
                <c:pt idx="3">
                  <c:v>42.39</c:v>
                </c:pt>
                <c:pt idx="4">
                  <c:v>43.04</c:v>
                </c:pt>
              </c:numCache>
            </c:numRef>
          </c:val>
          <c:extLst>
            <c:ext xmlns:c16="http://schemas.microsoft.com/office/drawing/2014/chart" uri="{C3380CC4-5D6E-409C-BE32-E72D297353CC}">
              <c16:uniqueId val="{00000000-F932-4428-8416-0626E21EA2CA}"/>
            </c:ext>
          </c:extLst>
        </c:ser>
        <c:dLbls>
          <c:showLegendKey val="0"/>
          <c:showVal val="0"/>
          <c:showCatName val="0"/>
          <c:showSerName val="0"/>
          <c:showPercent val="0"/>
          <c:showBubbleSize val="0"/>
        </c:dLbls>
        <c:gapWidth val="150"/>
        <c:axId val="131546496"/>
        <c:axId val="131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c:ext xmlns:c16="http://schemas.microsoft.com/office/drawing/2014/chart" uri="{C3380CC4-5D6E-409C-BE32-E72D297353CC}">
              <c16:uniqueId val="{00000001-F932-4428-8416-0626E21EA2CA}"/>
            </c:ext>
          </c:extLst>
        </c:ser>
        <c:dLbls>
          <c:showLegendKey val="0"/>
          <c:showVal val="0"/>
          <c:showCatName val="0"/>
          <c:showSerName val="0"/>
          <c:showPercent val="0"/>
          <c:showBubbleSize val="0"/>
        </c:dLbls>
        <c:marker val="1"/>
        <c:smooth val="0"/>
        <c:axId val="131546496"/>
        <c:axId val="131548672"/>
      </c:lineChart>
      <c:dateAx>
        <c:axId val="131546496"/>
        <c:scaling>
          <c:orientation val="minMax"/>
        </c:scaling>
        <c:delete val="1"/>
        <c:axPos val="b"/>
        <c:numFmt formatCode="ge" sourceLinked="1"/>
        <c:majorTickMark val="none"/>
        <c:minorTickMark val="none"/>
        <c:tickLblPos val="none"/>
        <c:crossAx val="131548672"/>
        <c:crosses val="autoZero"/>
        <c:auto val="1"/>
        <c:lblOffset val="100"/>
        <c:baseTimeUnit val="years"/>
      </c:dateAx>
      <c:valAx>
        <c:axId val="131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64.98</c:v>
                </c:pt>
                <c:pt idx="1">
                  <c:v>67.010000000000005</c:v>
                </c:pt>
                <c:pt idx="2">
                  <c:v>69.180000000000007</c:v>
                </c:pt>
                <c:pt idx="3">
                  <c:v>71.25</c:v>
                </c:pt>
                <c:pt idx="4">
                  <c:v>72.75</c:v>
                </c:pt>
              </c:numCache>
            </c:numRef>
          </c:val>
          <c:extLst>
            <c:ext xmlns:c16="http://schemas.microsoft.com/office/drawing/2014/chart" uri="{C3380CC4-5D6E-409C-BE32-E72D297353CC}">
              <c16:uniqueId val="{00000000-AA49-45CA-8300-7706A82135E9}"/>
            </c:ext>
          </c:extLst>
        </c:ser>
        <c:dLbls>
          <c:showLegendKey val="0"/>
          <c:showVal val="0"/>
          <c:showCatName val="0"/>
          <c:showSerName val="0"/>
          <c:showPercent val="0"/>
          <c:showBubbleSize val="0"/>
        </c:dLbls>
        <c:gapWidth val="150"/>
        <c:axId val="131578880"/>
        <c:axId val="1315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c:ext xmlns:c16="http://schemas.microsoft.com/office/drawing/2014/chart" uri="{C3380CC4-5D6E-409C-BE32-E72D297353CC}">
              <c16:uniqueId val="{00000001-AA49-45CA-8300-7706A82135E9}"/>
            </c:ext>
          </c:extLst>
        </c:ser>
        <c:dLbls>
          <c:showLegendKey val="0"/>
          <c:showVal val="0"/>
          <c:showCatName val="0"/>
          <c:showSerName val="0"/>
          <c:showPercent val="0"/>
          <c:showBubbleSize val="0"/>
        </c:dLbls>
        <c:marker val="1"/>
        <c:smooth val="0"/>
        <c:axId val="131578880"/>
        <c:axId val="131581056"/>
      </c:lineChart>
      <c:dateAx>
        <c:axId val="131578880"/>
        <c:scaling>
          <c:orientation val="minMax"/>
        </c:scaling>
        <c:delete val="1"/>
        <c:axPos val="b"/>
        <c:numFmt formatCode="ge" sourceLinked="1"/>
        <c:majorTickMark val="none"/>
        <c:minorTickMark val="none"/>
        <c:tickLblPos val="none"/>
        <c:crossAx val="131581056"/>
        <c:crosses val="autoZero"/>
        <c:auto val="1"/>
        <c:lblOffset val="100"/>
        <c:baseTimeUnit val="years"/>
      </c:dateAx>
      <c:valAx>
        <c:axId val="1315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51.35</c:v>
                </c:pt>
                <c:pt idx="1">
                  <c:v>49.72</c:v>
                </c:pt>
                <c:pt idx="2">
                  <c:v>48.41</c:v>
                </c:pt>
                <c:pt idx="3">
                  <c:v>44.34</c:v>
                </c:pt>
                <c:pt idx="4">
                  <c:v>42.48</c:v>
                </c:pt>
              </c:numCache>
            </c:numRef>
          </c:val>
          <c:extLst>
            <c:ext xmlns:c16="http://schemas.microsoft.com/office/drawing/2014/chart" uri="{C3380CC4-5D6E-409C-BE32-E72D297353CC}">
              <c16:uniqueId val="{00000000-47A6-47D1-B980-9F99746D689C}"/>
            </c:ext>
          </c:extLst>
        </c:ser>
        <c:dLbls>
          <c:showLegendKey val="0"/>
          <c:showVal val="0"/>
          <c:showCatName val="0"/>
          <c:showSerName val="0"/>
          <c:showPercent val="0"/>
          <c:showBubbleSize val="0"/>
        </c:dLbls>
        <c:gapWidth val="150"/>
        <c:axId val="118314880"/>
        <c:axId val="118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A6-47D1-B980-9F99746D689C}"/>
            </c:ext>
          </c:extLst>
        </c:ser>
        <c:dLbls>
          <c:showLegendKey val="0"/>
          <c:showVal val="0"/>
          <c:showCatName val="0"/>
          <c:showSerName val="0"/>
          <c:showPercent val="0"/>
          <c:showBubbleSize val="0"/>
        </c:dLbls>
        <c:marker val="1"/>
        <c:smooth val="0"/>
        <c:axId val="118314880"/>
        <c:axId val="118321152"/>
      </c:lineChart>
      <c:dateAx>
        <c:axId val="118314880"/>
        <c:scaling>
          <c:orientation val="minMax"/>
        </c:scaling>
        <c:delete val="1"/>
        <c:axPos val="b"/>
        <c:numFmt formatCode="ge" sourceLinked="1"/>
        <c:majorTickMark val="none"/>
        <c:minorTickMark val="none"/>
        <c:tickLblPos val="none"/>
        <c:crossAx val="118321152"/>
        <c:crosses val="autoZero"/>
        <c:auto val="1"/>
        <c:lblOffset val="100"/>
        <c:baseTimeUnit val="years"/>
      </c:dateAx>
      <c:valAx>
        <c:axId val="118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4C-470E-A096-668ACC835930}"/>
            </c:ext>
          </c:extLst>
        </c:ser>
        <c:dLbls>
          <c:showLegendKey val="0"/>
          <c:showVal val="0"/>
          <c:showCatName val="0"/>
          <c:showSerName val="0"/>
          <c:showPercent val="0"/>
          <c:showBubbleSize val="0"/>
        </c:dLbls>
        <c:gapWidth val="150"/>
        <c:axId val="118351360"/>
        <c:axId val="1183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4C-470E-A096-668ACC835930}"/>
            </c:ext>
          </c:extLst>
        </c:ser>
        <c:dLbls>
          <c:showLegendKey val="0"/>
          <c:showVal val="0"/>
          <c:showCatName val="0"/>
          <c:showSerName val="0"/>
          <c:showPercent val="0"/>
          <c:showBubbleSize val="0"/>
        </c:dLbls>
        <c:marker val="1"/>
        <c:smooth val="0"/>
        <c:axId val="118351360"/>
        <c:axId val="118353280"/>
      </c:lineChart>
      <c:dateAx>
        <c:axId val="118351360"/>
        <c:scaling>
          <c:orientation val="minMax"/>
        </c:scaling>
        <c:delete val="1"/>
        <c:axPos val="b"/>
        <c:numFmt formatCode="ge" sourceLinked="1"/>
        <c:majorTickMark val="none"/>
        <c:minorTickMark val="none"/>
        <c:tickLblPos val="none"/>
        <c:crossAx val="118353280"/>
        <c:crosses val="autoZero"/>
        <c:auto val="1"/>
        <c:lblOffset val="100"/>
        <c:baseTimeUnit val="years"/>
      </c:dateAx>
      <c:valAx>
        <c:axId val="1183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E-408A-AE11-3B57F25ECED7}"/>
            </c:ext>
          </c:extLst>
        </c:ser>
        <c:dLbls>
          <c:showLegendKey val="0"/>
          <c:showVal val="0"/>
          <c:showCatName val="0"/>
          <c:showSerName val="0"/>
          <c:showPercent val="0"/>
          <c:showBubbleSize val="0"/>
        </c:dLbls>
        <c:gapWidth val="150"/>
        <c:axId val="118854784"/>
        <c:axId val="1188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E-408A-AE11-3B57F25ECED7}"/>
            </c:ext>
          </c:extLst>
        </c:ser>
        <c:dLbls>
          <c:showLegendKey val="0"/>
          <c:showVal val="0"/>
          <c:showCatName val="0"/>
          <c:showSerName val="0"/>
          <c:showPercent val="0"/>
          <c:showBubbleSize val="0"/>
        </c:dLbls>
        <c:marker val="1"/>
        <c:smooth val="0"/>
        <c:axId val="118854784"/>
        <c:axId val="118856704"/>
      </c:lineChart>
      <c:dateAx>
        <c:axId val="118854784"/>
        <c:scaling>
          <c:orientation val="minMax"/>
        </c:scaling>
        <c:delete val="1"/>
        <c:axPos val="b"/>
        <c:numFmt formatCode="ge" sourceLinked="1"/>
        <c:majorTickMark val="none"/>
        <c:minorTickMark val="none"/>
        <c:tickLblPos val="none"/>
        <c:crossAx val="118856704"/>
        <c:crosses val="autoZero"/>
        <c:auto val="1"/>
        <c:lblOffset val="100"/>
        <c:baseTimeUnit val="years"/>
      </c:dateAx>
      <c:valAx>
        <c:axId val="1188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FA-4532-9C39-3790E7946962}"/>
            </c:ext>
          </c:extLst>
        </c:ser>
        <c:dLbls>
          <c:showLegendKey val="0"/>
          <c:showVal val="0"/>
          <c:showCatName val="0"/>
          <c:showSerName val="0"/>
          <c:showPercent val="0"/>
          <c:showBubbleSize val="0"/>
        </c:dLbls>
        <c:gapWidth val="150"/>
        <c:axId val="118875264"/>
        <c:axId val="1188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FA-4532-9C39-3790E7946962}"/>
            </c:ext>
          </c:extLst>
        </c:ser>
        <c:dLbls>
          <c:showLegendKey val="0"/>
          <c:showVal val="0"/>
          <c:showCatName val="0"/>
          <c:showSerName val="0"/>
          <c:showPercent val="0"/>
          <c:showBubbleSize val="0"/>
        </c:dLbls>
        <c:marker val="1"/>
        <c:smooth val="0"/>
        <c:axId val="118875264"/>
        <c:axId val="118877184"/>
      </c:lineChart>
      <c:dateAx>
        <c:axId val="118875264"/>
        <c:scaling>
          <c:orientation val="minMax"/>
        </c:scaling>
        <c:delete val="1"/>
        <c:axPos val="b"/>
        <c:numFmt formatCode="ge" sourceLinked="1"/>
        <c:majorTickMark val="none"/>
        <c:minorTickMark val="none"/>
        <c:tickLblPos val="none"/>
        <c:crossAx val="118877184"/>
        <c:crosses val="autoZero"/>
        <c:auto val="1"/>
        <c:lblOffset val="100"/>
        <c:baseTimeUnit val="years"/>
      </c:dateAx>
      <c:valAx>
        <c:axId val="118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1-41B2-95B4-2FD05E6286DB}"/>
            </c:ext>
          </c:extLst>
        </c:ser>
        <c:dLbls>
          <c:showLegendKey val="0"/>
          <c:showVal val="0"/>
          <c:showCatName val="0"/>
          <c:showSerName val="0"/>
          <c:showPercent val="0"/>
          <c:showBubbleSize val="0"/>
        </c:dLbls>
        <c:gapWidth val="150"/>
        <c:axId val="118907648"/>
        <c:axId val="118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1-41B2-95B4-2FD05E6286DB}"/>
            </c:ext>
          </c:extLst>
        </c:ser>
        <c:dLbls>
          <c:showLegendKey val="0"/>
          <c:showVal val="0"/>
          <c:showCatName val="0"/>
          <c:showSerName val="0"/>
          <c:showPercent val="0"/>
          <c:showBubbleSize val="0"/>
        </c:dLbls>
        <c:marker val="1"/>
        <c:smooth val="0"/>
        <c:axId val="118907648"/>
        <c:axId val="118909568"/>
      </c:lineChart>
      <c:dateAx>
        <c:axId val="118907648"/>
        <c:scaling>
          <c:orientation val="minMax"/>
        </c:scaling>
        <c:delete val="1"/>
        <c:axPos val="b"/>
        <c:numFmt formatCode="ge" sourceLinked="1"/>
        <c:majorTickMark val="none"/>
        <c:minorTickMark val="none"/>
        <c:tickLblPos val="none"/>
        <c:crossAx val="118909568"/>
        <c:crosses val="autoZero"/>
        <c:auto val="1"/>
        <c:lblOffset val="100"/>
        <c:baseTimeUnit val="years"/>
      </c:dateAx>
      <c:valAx>
        <c:axId val="118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3505.65</c:v>
                </c:pt>
                <c:pt idx="1">
                  <c:v>3449.44</c:v>
                </c:pt>
                <c:pt idx="2">
                  <c:v>3538.61</c:v>
                </c:pt>
                <c:pt idx="3">
                  <c:v>3482.36</c:v>
                </c:pt>
                <c:pt idx="4">
                  <c:v>6736.2</c:v>
                </c:pt>
              </c:numCache>
            </c:numRef>
          </c:val>
          <c:extLst>
            <c:ext xmlns:c16="http://schemas.microsoft.com/office/drawing/2014/chart" uri="{C3380CC4-5D6E-409C-BE32-E72D297353CC}">
              <c16:uniqueId val="{00000000-CC42-4536-AC02-670300D3DBA3}"/>
            </c:ext>
          </c:extLst>
        </c:ser>
        <c:dLbls>
          <c:showLegendKey val="0"/>
          <c:showVal val="0"/>
          <c:showCatName val="0"/>
          <c:showSerName val="0"/>
          <c:showPercent val="0"/>
          <c:showBubbleSize val="0"/>
        </c:dLbls>
        <c:gapWidth val="150"/>
        <c:axId val="119210368"/>
        <c:axId val="1192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c:ext xmlns:c16="http://schemas.microsoft.com/office/drawing/2014/chart" uri="{C3380CC4-5D6E-409C-BE32-E72D297353CC}">
              <c16:uniqueId val="{00000001-CC42-4536-AC02-670300D3DBA3}"/>
            </c:ext>
          </c:extLst>
        </c:ser>
        <c:dLbls>
          <c:showLegendKey val="0"/>
          <c:showVal val="0"/>
          <c:showCatName val="0"/>
          <c:showSerName val="0"/>
          <c:showPercent val="0"/>
          <c:showBubbleSize val="0"/>
        </c:dLbls>
        <c:marker val="1"/>
        <c:smooth val="0"/>
        <c:axId val="119210368"/>
        <c:axId val="119212288"/>
      </c:lineChart>
      <c:dateAx>
        <c:axId val="119210368"/>
        <c:scaling>
          <c:orientation val="minMax"/>
        </c:scaling>
        <c:delete val="1"/>
        <c:axPos val="b"/>
        <c:numFmt formatCode="ge" sourceLinked="1"/>
        <c:majorTickMark val="none"/>
        <c:minorTickMark val="none"/>
        <c:tickLblPos val="none"/>
        <c:crossAx val="119212288"/>
        <c:crosses val="autoZero"/>
        <c:auto val="1"/>
        <c:lblOffset val="100"/>
        <c:baseTimeUnit val="years"/>
      </c:dateAx>
      <c:valAx>
        <c:axId val="1192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32.35</c:v>
                </c:pt>
                <c:pt idx="1">
                  <c:v>30.77</c:v>
                </c:pt>
                <c:pt idx="2">
                  <c:v>28.38</c:v>
                </c:pt>
                <c:pt idx="3">
                  <c:v>30.48</c:v>
                </c:pt>
                <c:pt idx="4">
                  <c:v>30.05</c:v>
                </c:pt>
              </c:numCache>
            </c:numRef>
          </c:val>
          <c:extLst>
            <c:ext xmlns:c16="http://schemas.microsoft.com/office/drawing/2014/chart" uri="{C3380CC4-5D6E-409C-BE32-E72D297353CC}">
              <c16:uniqueId val="{00000000-21CF-4E8B-85E6-CB8C07749C57}"/>
            </c:ext>
          </c:extLst>
        </c:ser>
        <c:dLbls>
          <c:showLegendKey val="0"/>
          <c:showVal val="0"/>
          <c:showCatName val="0"/>
          <c:showSerName val="0"/>
          <c:showPercent val="0"/>
          <c:showBubbleSize val="0"/>
        </c:dLbls>
        <c:gapWidth val="150"/>
        <c:axId val="119267328"/>
        <c:axId val="1192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c:ext xmlns:c16="http://schemas.microsoft.com/office/drawing/2014/chart" uri="{C3380CC4-5D6E-409C-BE32-E72D297353CC}">
              <c16:uniqueId val="{00000001-21CF-4E8B-85E6-CB8C07749C57}"/>
            </c:ext>
          </c:extLst>
        </c:ser>
        <c:dLbls>
          <c:showLegendKey val="0"/>
          <c:showVal val="0"/>
          <c:showCatName val="0"/>
          <c:showSerName val="0"/>
          <c:showPercent val="0"/>
          <c:showBubbleSize val="0"/>
        </c:dLbls>
        <c:marker val="1"/>
        <c:smooth val="0"/>
        <c:axId val="119267328"/>
        <c:axId val="119269248"/>
      </c:lineChart>
      <c:dateAx>
        <c:axId val="119267328"/>
        <c:scaling>
          <c:orientation val="minMax"/>
        </c:scaling>
        <c:delete val="1"/>
        <c:axPos val="b"/>
        <c:numFmt formatCode="ge" sourceLinked="1"/>
        <c:majorTickMark val="none"/>
        <c:minorTickMark val="none"/>
        <c:tickLblPos val="none"/>
        <c:crossAx val="119269248"/>
        <c:crosses val="autoZero"/>
        <c:auto val="1"/>
        <c:lblOffset val="100"/>
        <c:baseTimeUnit val="years"/>
      </c:dateAx>
      <c:valAx>
        <c:axId val="1192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429.53</c:v>
                </c:pt>
                <c:pt idx="1">
                  <c:v>449.73</c:v>
                </c:pt>
                <c:pt idx="2">
                  <c:v>498.41</c:v>
                </c:pt>
                <c:pt idx="3">
                  <c:v>464.54</c:v>
                </c:pt>
                <c:pt idx="4">
                  <c:v>470.63</c:v>
                </c:pt>
              </c:numCache>
            </c:numRef>
          </c:val>
          <c:extLst>
            <c:ext xmlns:c16="http://schemas.microsoft.com/office/drawing/2014/chart" uri="{C3380CC4-5D6E-409C-BE32-E72D297353CC}">
              <c16:uniqueId val="{00000000-9357-439F-A747-D25BB7DFE212}"/>
            </c:ext>
          </c:extLst>
        </c:ser>
        <c:dLbls>
          <c:showLegendKey val="0"/>
          <c:showVal val="0"/>
          <c:showCatName val="0"/>
          <c:showSerName val="0"/>
          <c:showPercent val="0"/>
          <c:showBubbleSize val="0"/>
        </c:dLbls>
        <c:gapWidth val="150"/>
        <c:axId val="127889408"/>
        <c:axId val="1278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c:ext xmlns:c16="http://schemas.microsoft.com/office/drawing/2014/chart" uri="{C3380CC4-5D6E-409C-BE32-E72D297353CC}">
              <c16:uniqueId val="{00000001-9357-439F-A747-D25BB7DFE212}"/>
            </c:ext>
          </c:extLst>
        </c:ser>
        <c:dLbls>
          <c:showLegendKey val="0"/>
          <c:showVal val="0"/>
          <c:showCatName val="0"/>
          <c:showSerName val="0"/>
          <c:showPercent val="0"/>
          <c:showBubbleSize val="0"/>
        </c:dLbls>
        <c:marker val="1"/>
        <c:smooth val="0"/>
        <c:axId val="127889408"/>
        <c:axId val="127891328"/>
      </c:lineChart>
      <c:dateAx>
        <c:axId val="127889408"/>
        <c:scaling>
          <c:orientation val="minMax"/>
        </c:scaling>
        <c:delete val="1"/>
        <c:axPos val="b"/>
        <c:numFmt formatCode="ge" sourceLinked="1"/>
        <c:majorTickMark val="none"/>
        <c:minorTickMark val="none"/>
        <c:tickLblPos val="none"/>
        <c:crossAx val="127891328"/>
        <c:crosses val="autoZero"/>
        <c:auto val="1"/>
        <c:lblOffset val="100"/>
        <c:baseTimeUnit val="years"/>
      </c:dateAx>
      <c:valAx>
        <c:axId val="127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8" zoomScaleNormal="100" workbookViewId="0">
      <selection activeCell="CA66" sqref="CA6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京都府　和束町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c r="AE8" s="73"/>
      <c r="AF8" s="73"/>
      <c r="AG8" s="73"/>
      <c r="AH8" s="73"/>
      <c r="AI8" s="73"/>
      <c r="AJ8" s="73"/>
      <c r="AK8" s="4"/>
      <c r="AL8" s="67">
        <f>データ!S6</f>
        <v>4170</v>
      </c>
      <c r="AM8" s="67"/>
      <c r="AN8" s="67"/>
      <c r="AO8" s="67"/>
      <c r="AP8" s="67"/>
      <c r="AQ8" s="67"/>
      <c r="AR8" s="67"/>
      <c r="AS8" s="67"/>
      <c r="AT8" s="66">
        <f>データ!T6</f>
        <v>64.930000000000007</v>
      </c>
      <c r="AU8" s="66"/>
      <c r="AV8" s="66"/>
      <c r="AW8" s="66"/>
      <c r="AX8" s="66"/>
      <c r="AY8" s="66"/>
      <c r="AZ8" s="66"/>
      <c r="BA8" s="66"/>
      <c r="BB8" s="66">
        <f>データ!U6</f>
        <v>64.22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59.82</v>
      </c>
      <c r="Q10" s="66"/>
      <c r="R10" s="66"/>
      <c r="S10" s="66"/>
      <c r="T10" s="66"/>
      <c r="U10" s="66"/>
      <c r="V10" s="66"/>
      <c r="W10" s="66">
        <f>データ!Q6</f>
        <v>95.32</v>
      </c>
      <c r="X10" s="66"/>
      <c r="Y10" s="66"/>
      <c r="Z10" s="66"/>
      <c r="AA10" s="66"/>
      <c r="AB10" s="66"/>
      <c r="AC10" s="66"/>
      <c r="AD10" s="67">
        <f>データ!R6</f>
        <v>2700</v>
      </c>
      <c r="AE10" s="67"/>
      <c r="AF10" s="67"/>
      <c r="AG10" s="67"/>
      <c r="AH10" s="67"/>
      <c r="AI10" s="67"/>
      <c r="AJ10" s="67"/>
      <c r="AK10" s="2"/>
      <c r="AL10" s="67">
        <f>データ!V6</f>
        <v>2470</v>
      </c>
      <c r="AM10" s="67"/>
      <c r="AN10" s="67"/>
      <c r="AO10" s="67"/>
      <c r="AP10" s="67"/>
      <c r="AQ10" s="67"/>
      <c r="AR10" s="67"/>
      <c r="AS10" s="67"/>
      <c r="AT10" s="66">
        <f>データ!W6</f>
        <v>0.83</v>
      </c>
      <c r="AU10" s="66"/>
      <c r="AV10" s="66"/>
      <c r="AW10" s="66"/>
      <c r="AX10" s="66"/>
      <c r="AY10" s="66"/>
      <c r="AZ10" s="66"/>
      <c r="BA10" s="66"/>
      <c r="BB10" s="66">
        <f>データ!X6</f>
        <v>2975.9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263656</v>
      </c>
      <c r="D6" s="33">
        <f t="shared" si="3"/>
        <v>47</v>
      </c>
      <c r="E6" s="33">
        <f t="shared" si="3"/>
        <v>17</v>
      </c>
      <c r="F6" s="33">
        <f t="shared" si="3"/>
        <v>4</v>
      </c>
      <c r="G6" s="33">
        <f t="shared" si="3"/>
        <v>0</v>
      </c>
      <c r="H6" s="33" t="str">
        <f t="shared" si="3"/>
        <v>京都府　和束町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59.82</v>
      </c>
      <c r="Q6" s="34">
        <f t="shared" si="3"/>
        <v>95.32</v>
      </c>
      <c r="R6" s="34">
        <f t="shared" si="3"/>
        <v>2700</v>
      </c>
      <c r="S6" s="34">
        <f t="shared" si="3"/>
        <v>4170</v>
      </c>
      <c r="T6" s="34">
        <f t="shared" si="3"/>
        <v>64.930000000000007</v>
      </c>
      <c r="U6" s="34">
        <f t="shared" si="3"/>
        <v>64.22</v>
      </c>
      <c r="V6" s="34">
        <f t="shared" si="3"/>
        <v>2470</v>
      </c>
      <c r="W6" s="34">
        <f t="shared" si="3"/>
        <v>0.83</v>
      </c>
      <c r="X6" s="34">
        <f t="shared" si="3"/>
        <v>2975.9</v>
      </c>
      <c r="Y6" s="35">
        <f>IF(Y7="",NA(),Y7)</f>
        <v>51.35</v>
      </c>
      <c r="Z6" s="35">
        <f t="shared" ref="Z6:AH6" si="4">IF(Z7="",NA(),Z7)</f>
        <v>49.72</v>
      </c>
      <c r="AA6" s="35">
        <f t="shared" si="4"/>
        <v>48.41</v>
      </c>
      <c r="AB6" s="35">
        <f t="shared" si="4"/>
        <v>44.34</v>
      </c>
      <c r="AC6" s="35">
        <f t="shared" si="4"/>
        <v>42.48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3505.65</v>
      </c>
      <c r="BG6" s="35">
        <f t="shared" ref="BG6:BO6" si="7">IF(BG7="",NA(),BG7)</f>
        <v>3449.44</v>
      </c>
      <c r="BH6" s="35">
        <f t="shared" si="7"/>
        <v>3538.61</v>
      </c>
      <c r="BI6" s="35">
        <f t="shared" si="7"/>
        <v>3482.36</v>
      </c>
      <c r="BJ6" s="35">
        <f t="shared" si="7"/>
        <v>6736.2</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32.35</v>
      </c>
      <c r="BR6" s="35">
        <f t="shared" ref="BR6:BZ6" si="8">IF(BR7="",NA(),BR7)</f>
        <v>30.77</v>
      </c>
      <c r="BS6" s="35">
        <f t="shared" si="8"/>
        <v>28.38</v>
      </c>
      <c r="BT6" s="35">
        <f t="shared" si="8"/>
        <v>30.48</v>
      </c>
      <c r="BU6" s="35">
        <f t="shared" si="8"/>
        <v>30.05</v>
      </c>
      <c r="BV6" s="35">
        <f t="shared" si="8"/>
        <v>51.73</v>
      </c>
      <c r="BW6" s="35">
        <f t="shared" si="8"/>
        <v>53.01</v>
      </c>
      <c r="BX6" s="35">
        <f t="shared" si="8"/>
        <v>50.54</v>
      </c>
      <c r="BY6" s="35">
        <f t="shared" si="8"/>
        <v>66.22</v>
      </c>
      <c r="BZ6" s="35">
        <f t="shared" si="8"/>
        <v>69.87</v>
      </c>
      <c r="CA6" s="34" t="str">
        <f>IF(CA7="","",IF(CA7="-","【-】","【"&amp;SUBSTITUTE(TEXT(CA7,"#,##0.00"),"-","△")&amp;"】"))</f>
        <v>【69.80】</v>
      </c>
      <c r="CB6" s="35">
        <f>IF(CB7="",NA(),CB7)</f>
        <v>429.53</v>
      </c>
      <c r="CC6" s="35">
        <f t="shared" ref="CC6:CK6" si="9">IF(CC7="",NA(),CC7)</f>
        <v>449.73</v>
      </c>
      <c r="CD6" s="35">
        <f t="shared" si="9"/>
        <v>498.41</v>
      </c>
      <c r="CE6" s="35">
        <f t="shared" si="9"/>
        <v>464.54</v>
      </c>
      <c r="CF6" s="35">
        <f t="shared" si="9"/>
        <v>470.63</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40.51</v>
      </c>
      <c r="CN6" s="35">
        <f t="shared" ref="CN6:CV6" si="10">IF(CN7="",NA(),CN7)</f>
        <v>41.09</v>
      </c>
      <c r="CO6" s="35">
        <f t="shared" si="10"/>
        <v>41.16</v>
      </c>
      <c r="CP6" s="35">
        <f t="shared" si="10"/>
        <v>42.39</v>
      </c>
      <c r="CQ6" s="35">
        <f t="shared" si="10"/>
        <v>43.04</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64.98</v>
      </c>
      <c r="CY6" s="35">
        <f t="shared" ref="CY6:DG6" si="11">IF(CY7="",NA(),CY7)</f>
        <v>67.010000000000005</v>
      </c>
      <c r="CZ6" s="35">
        <f t="shared" si="11"/>
        <v>69.180000000000007</v>
      </c>
      <c r="DA6" s="35">
        <f t="shared" si="11"/>
        <v>71.25</v>
      </c>
      <c r="DB6" s="35">
        <f t="shared" si="11"/>
        <v>72.75</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263656</v>
      </c>
      <c r="D7" s="37">
        <v>47</v>
      </c>
      <c r="E7" s="37">
        <v>17</v>
      </c>
      <c r="F7" s="37">
        <v>4</v>
      </c>
      <c r="G7" s="37">
        <v>0</v>
      </c>
      <c r="H7" s="37" t="s">
        <v>110</v>
      </c>
      <c r="I7" s="37" t="s">
        <v>111</v>
      </c>
      <c r="J7" s="37" t="s">
        <v>112</v>
      </c>
      <c r="K7" s="37" t="s">
        <v>113</v>
      </c>
      <c r="L7" s="37" t="s">
        <v>114</v>
      </c>
      <c r="M7" s="37"/>
      <c r="N7" s="38" t="s">
        <v>115</v>
      </c>
      <c r="O7" s="38" t="s">
        <v>116</v>
      </c>
      <c r="P7" s="38">
        <v>59.82</v>
      </c>
      <c r="Q7" s="38">
        <v>95.32</v>
      </c>
      <c r="R7" s="38">
        <v>2700</v>
      </c>
      <c r="S7" s="38">
        <v>4170</v>
      </c>
      <c r="T7" s="38">
        <v>64.930000000000007</v>
      </c>
      <c r="U7" s="38">
        <v>64.22</v>
      </c>
      <c r="V7" s="38">
        <v>2470</v>
      </c>
      <c r="W7" s="38">
        <v>0.83</v>
      </c>
      <c r="X7" s="38">
        <v>2975.9</v>
      </c>
      <c r="Y7" s="38">
        <v>51.35</v>
      </c>
      <c r="Z7" s="38">
        <v>49.72</v>
      </c>
      <c r="AA7" s="38">
        <v>48.41</v>
      </c>
      <c r="AB7" s="38">
        <v>44.34</v>
      </c>
      <c r="AC7" s="38">
        <v>42.48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3505.65</v>
      </c>
      <c r="BG7" s="38">
        <v>3449.44</v>
      </c>
      <c r="BH7" s="38">
        <v>3538.61</v>
      </c>
      <c r="BI7" s="38">
        <v>3482.36</v>
      </c>
      <c r="BJ7" s="38">
        <v>6736.2</v>
      </c>
      <c r="BK7" s="38">
        <v>1716.82</v>
      </c>
      <c r="BL7" s="38">
        <v>1554.05</v>
      </c>
      <c r="BM7" s="38">
        <v>1671.86</v>
      </c>
      <c r="BN7" s="38">
        <v>1434.89</v>
      </c>
      <c r="BO7" s="38">
        <v>1298.9100000000001</v>
      </c>
      <c r="BP7" s="38">
        <v>1348.09</v>
      </c>
      <c r="BQ7" s="38">
        <v>32.35</v>
      </c>
      <c r="BR7" s="38">
        <v>30.77</v>
      </c>
      <c r="BS7" s="38">
        <v>28.38</v>
      </c>
      <c r="BT7" s="38">
        <v>30.48</v>
      </c>
      <c r="BU7" s="38">
        <v>30.05</v>
      </c>
      <c r="BV7" s="38">
        <v>51.73</v>
      </c>
      <c r="BW7" s="38">
        <v>53.01</v>
      </c>
      <c r="BX7" s="38">
        <v>50.54</v>
      </c>
      <c r="BY7" s="38">
        <v>66.22</v>
      </c>
      <c r="BZ7" s="38">
        <v>69.87</v>
      </c>
      <c r="CA7" s="38">
        <v>69.8</v>
      </c>
      <c r="CB7" s="38">
        <v>429.53</v>
      </c>
      <c r="CC7" s="38">
        <v>449.73</v>
      </c>
      <c r="CD7" s="38">
        <v>498.41</v>
      </c>
      <c r="CE7" s="38">
        <v>464.54</v>
      </c>
      <c r="CF7" s="38">
        <v>470.63</v>
      </c>
      <c r="CG7" s="38">
        <v>310.47000000000003</v>
      </c>
      <c r="CH7" s="38">
        <v>299.39</v>
      </c>
      <c r="CI7" s="38">
        <v>320.36</v>
      </c>
      <c r="CJ7" s="38">
        <v>246.72</v>
      </c>
      <c r="CK7" s="38">
        <v>234.96</v>
      </c>
      <c r="CL7" s="38">
        <v>232.54</v>
      </c>
      <c r="CM7" s="38">
        <v>40.51</v>
      </c>
      <c r="CN7" s="38">
        <v>41.09</v>
      </c>
      <c r="CO7" s="38">
        <v>41.16</v>
      </c>
      <c r="CP7" s="38">
        <v>42.39</v>
      </c>
      <c r="CQ7" s="38">
        <v>43.04</v>
      </c>
      <c r="CR7" s="38">
        <v>36.67</v>
      </c>
      <c r="CS7" s="38">
        <v>36.200000000000003</v>
      </c>
      <c r="CT7" s="38">
        <v>34.74</v>
      </c>
      <c r="CU7" s="38">
        <v>41.35</v>
      </c>
      <c r="CV7" s="38">
        <v>42.9</v>
      </c>
      <c r="CW7" s="38">
        <v>42.17</v>
      </c>
      <c r="CX7" s="38">
        <v>64.98</v>
      </c>
      <c r="CY7" s="38">
        <v>67.010000000000005</v>
      </c>
      <c r="CZ7" s="38">
        <v>69.180000000000007</v>
      </c>
      <c r="DA7" s="38">
        <v>71.25</v>
      </c>
      <c r="DB7" s="38">
        <v>72.75</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寿</cp:lastModifiedBy>
  <cp:lastPrinted>2018-02-08T00:30:33Z</cp:lastPrinted>
  <dcterms:modified xsi:type="dcterms:W3CDTF">2018-02-08T00:30:35Z</dcterms:modified>
</cp:coreProperties>
</file>