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建設事業課\100.上下水道用\浄ｾ移行データ\吉田\一時保存用\【経営比較分析表】2016_263656_47_1718\【経営比較分析表】2016_263656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<sst xmlns="http://schemas.openxmlformats.org/spreadsheetml/2006/main" count="239" uniqueCount="125">
  <si>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</si>
  <si>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</si>
  <si>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</si>
  <si>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</si>
  <si>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</si>
  <si>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</si>
  <si>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</si>
  <si>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</si>
  <si>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</si>
  <si>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</si>
  <si>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</si>
  <si>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</si>
  <si>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</si>
  <si>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</si>
  <si>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</si>
  <si>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</si>
  <si>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</si>
  <si>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</si>
  <si>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</si>
  <si>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</si>
  <si>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</si>
  <si>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</si>
  <si>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</si>
  <si>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</si>
  <si>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</si>
  <si>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</si>
  <si>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</si>
  <si>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</si>
  <si>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</si>
  <si>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</si>
  <si>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</si>
  <si>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</si>
  <si>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</si>
  <si>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</si>
  <si>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</si>
  <si>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</si>
  <si>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</si>
  <si>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</si>
  <si>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</si>
  <si>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</si>
  <si>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</si>
  <si>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</si>
  <si>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</si>
  <si>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</si>
  <si>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</si>
  <si>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</si>
  <si>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</si>
  <si>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</si>
  <si>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</si>
  <si>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</si>
  <si>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</si>
  <si>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</si>
  <si>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</si>
  <si>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</si>
  <si>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</si>
  <si>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</si>
  <si>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</si>
  <si>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</si>
  <si>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</si>
  <si>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</si>
  <si>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</si>
  <si>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</si>
  <si>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</si>
  <si>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</si>
  <si>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</si>
  <si>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</si>
  <si>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</si>
  <si>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</si>
  <si>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</si>
  <si>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</si>
  <si>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</si>
  <si>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</si>
  <si>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</si>
  <si>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</si>
  <si>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</si>
  <si>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</si>
  <si>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</si>
  <si>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</si>
  <si>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</si>
  <si>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</si>
  <si>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</si>
  <si>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</si>
  <si>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</si>
  <si>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</si>
  <si>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</si>
  <si>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</si>
  <si>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</si>
  <si>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</si>
  <si>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</si>
  <si>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</si>
  <si>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</si>
  <si>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</si>
  <si>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</si>
  <si>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</si>
  <si>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</si>
  <si>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</si>
  <si>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</si>
  <si>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</si>
  <si>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</si>
  <si>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</si>
  <si>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</si>
  <si>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</si>
  <si>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</si>
  <si>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</si>
  <si>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</si>
  <si>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</si>
  <si>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</si>
  <si>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</si>
  <si>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</si>
  <si>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</si>
  <si>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和束町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</si>
  <si>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</si>
  <si>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</si>
  <si>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</si>
  <si>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</si>
  <si>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</si>
  <si>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</si>
  <si>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</si>
  <si>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</si>
  <si>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</si>
  <si>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</si>
  <si>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</si>
  <si>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経費が割高になっている。
　そうしたことから、汚水処理原価や企業債残高対事業規模比率が類似団体と比較しても割高になり、収益的収支比率や経費回収率が低水準となっている。また、これまでの建設に係る地方債の元金償還金が増加傾向にあるため収益的収支比率が減少している。
　水洗化率（下水道への接続率）は徐々に向上しているが、平成２６年度まではほぼ同数値であった類似団体平均値とも、平成２７年度では若干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今後、施設・機器・管路などの更新も見込まれてくることから、料金収入の増とともに補助制度を有効に活用できるようにするため、平成２９年度にストックマネジメント計画を策定した。
　なお、平成１８年２月に人口減少傾向を反映させ適正な事業投資を図るため、費用対効果等の実施により当初計画の整備区域の縮小、施設規模の大幅な縮小を行い、現状に沿った事業運営ができるよう全体計画及び事業計画の見直しを実施した。</t>
    <rPh sb="411" eb="413">
      <t>ホジョ</t>
    </rPh>
    <rPh sb="413" eb="415">
      <t>セイド</t>
    </rPh>
    <rPh sb="416" eb="418">
      <t>ユウコウ</t>
    </rPh>
    <rPh sb="419" eb="421">
      <t>カツヨウ</t>
    </rPh>
    <rPh sb="432" eb="434">
      <t>ヘイセイ</t>
    </rPh>
    <rPh sb="436" eb="438">
      <t>ネンド</t>
    </rPh>
    <rPh sb="452" eb="454">
      <t>サクテイ</t>
    </rPh>
    <phoneticPr fontId="4"/>
  </si>
  <si>
    <t xml:space="preserve">  管路については、最も早い供用開始から１６年の経過状況であり、現時点では更新の必要性はない。
　但し、腐食等による事故防止のため、日常的に管路状況を把握するとともに、策定したストックマネジメント計画に基づき、適正な維持管理・更新が図れるよう取り組みを進める。</t>
    <rPh sb="84" eb="86">
      <t>サクテイ</t>
    </rPh>
    <rPh sb="101" eb="102">
      <t>モト</t>
    </rPh>
    <rPh sb="105" eb="107">
      <t>テキセイ</t>
    </rPh>
    <phoneticPr fontId="4"/>
  </si>
  <si>
    <t>　これまで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めざし、し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rPh sb="290" eb="29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</si>
</sst>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4-49E8-9DFF-3838E3CEC603}"/>
            </c:ext>
          </c:extLst>
        </c:ser>
        <c:dLbls>
          <c:showLegendKey val="0"/>
          <c:showVal val="0"/>
          <c:showCatName val="0"/>
          <c:showSerName val="0"/>
          <c:showPercent val="0"/>
          <c:showBubbleSize val="0"/>
        </c:dLbls>
        <c:gapWidth val="150"/>
        <c:axId val="100186368"/>
        <c:axId val="118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c:ext xmlns:c16="http://schemas.microsoft.com/office/drawing/2014/chart" uri="{C3380CC4-5D6E-409C-BE32-E72D297353CC}">
              <c16:uniqueId val="{00000001-C154-49E8-9DFF-3838E3CEC603}"/>
            </c:ext>
          </c:extLst>
        </c:ser>
        <c:dLbls>
          <c:showLegendKey val="0"/>
          <c:showVal val="0"/>
          <c:showCatName val="0"/>
          <c:showSerName val="0"/>
          <c:showPercent val="0"/>
          <c:showBubbleSize val="0"/>
        </c:dLbls>
        <c:marker val="1"/>
        <c:smooth val="0"/>
        <c:axId val="100186368"/>
        <c:axId val="118305152"/>
      </c:lineChart>
      <c:dateAx>
        <c:axId val="100186368"/>
        <c:scaling>
          <c:orientation val="minMax"/>
        </c:scaling>
        <c:delete val="1"/>
        <c:axPos val="b"/>
        <c:numFmt formatCode="ge" sourceLinked="1"/>
        <c:majorTickMark val="none"/>
        <c:minorTickMark val="none"/>
        <c:tickLblPos val="none"/>
        <c:crossAx val="118305152"/>
        <c:crosses val="autoZero"/>
        <c:auto val="1"/>
        <c:lblOffset val="100"/>
        <c:baseTimeUnit val="years"/>
      </c:dateAx>
      <c:valAx>
        <c:axId val="1183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51.35</c:v>
                </c:pt>
                <c:pt idx="1">
                  <c:v>49.72</c:v>
                </c:pt>
                <c:pt idx="2">
                  <c:v>48.41</c:v>
                </c:pt>
                <c:pt idx="3">
                  <c:v>44.34</c:v>
                </c:pt>
                <c:pt idx="4">
                  <c:v>42.48</c:v>
                </c:pt>
              </c:numCache>
            </c:numRef>
          </c:val>
          <c:extLst>
            <c:ext xmlns:c16="http://schemas.microsoft.com/office/drawing/2014/chart" uri="{C3380CC4-5D6E-409C-BE32-E72D297353CC}">
              <c16:uniqueId val="{00000000-47A6-47D1-B980-9F99746D689C}"/>
            </c:ext>
          </c:extLst>
        </c:ser>
        <c:dLbls>
          <c:showLegendKey val="0"/>
          <c:showVal val="0"/>
          <c:showCatName val="0"/>
          <c:showSerName val="0"/>
          <c:showPercent val="0"/>
          <c:showBubbleSize val="0"/>
        </c:dLbls>
        <c:gapWidth val="150"/>
        <c:axId val="118314880"/>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6-47D1-B980-9F99746D689C}"/>
            </c:ext>
          </c:extLst>
        </c:ser>
        <c:dLbls>
          <c:showLegendKey val="0"/>
          <c:showVal val="0"/>
          <c:showCatName val="0"/>
          <c:showSerName val="0"/>
          <c:showPercent val="0"/>
          <c:showBubbleSize val="0"/>
        </c:dLbls>
        <c:marker val="1"/>
        <c:smooth val="0"/>
        <c:axId val="118314880"/>
        <c:axId val="118321152"/>
      </c:lineChart>
      <c:dateAx>
        <c:axId val="118314880"/>
        <c:scaling>
          <c:orientation val="minMax"/>
        </c:scaling>
        <c:delete val="1"/>
        <c:axPos val="b"/>
        <c:numFmt formatCode="ge" sourceLinked="1"/>
        <c:majorTickMark val="none"/>
        <c:minorTickMark val="none"/>
        <c:tickLblPos val="none"/>
        <c:crossAx val="118321152"/>
        <c:crosses val="autoZero"/>
        <c:auto val="1"/>
        <c:lblOffset val="100"/>
        <c:baseTimeUnit val="years"/>
      </c:date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C-470E-A096-668ACC835930}"/>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C-470E-A096-668ACC835930}"/>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E-408A-AE11-3B57F25ECED7}"/>
            </c:ext>
          </c:extLst>
        </c:ser>
        <c:dLbls>
          <c:showLegendKey val="0"/>
          <c:showVal val="0"/>
          <c:showCatName val="0"/>
          <c:showSerName val="0"/>
          <c:showPercent val="0"/>
          <c:showBubbleSize val="0"/>
        </c:dLbls>
        <c:gapWidth val="150"/>
        <c:axId val="118854784"/>
        <c:axId val="118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E-408A-AE11-3B57F25ECED7}"/>
            </c:ext>
          </c:extLst>
        </c:ser>
        <c:dLbls>
          <c:showLegendKey val="0"/>
          <c:showVal val="0"/>
          <c:showCatName val="0"/>
          <c:showSerName val="0"/>
          <c:showPercent val="0"/>
          <c:showBubbleSize val="0"/>
        </c:dLbls>
        <c:marker val="1"/>
        <c:smooth val="0"/>
        <c:axId val="118854784"/>
        <c:axId val="118856704"/>
      </c:lineChart>
      <c:dateAx>
        <c:axId val="118854784"/>
        <c:scaling>
          <c:orientation val="minMax"/>
        </c:scaling>
        <c:delete val="1"/>
        <c:axPos val="b"/>
        <c:numFmt formatCode="ge" sourceLinked="1"/>
        <c:majorTickMark val="none"/>
        <c:minorTickMark val="none"/>
        <c:tickLblPos val="none"/>
        <c:crossAx val="118856704"/>
        <c:crosses val="autoZero"/>
        <c:auto val="1"/>
        <c:lblOffset val="100"/>
        <c:baseTimeUnit val="years"/>
      </c:dateAx>
      <c:valAx>
        <c:axId val="118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A-4532-9C39-3790E7946962}"/>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A-4532-9C39-3790E7946962}"/>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1-41B2-95B4-2FD05E6286DB}"/>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1-41B2-95B4-2FD05E6286DB}"/>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3505.65</c:v>
                </c:pt>
                <c:pt idx="1">
                  <c:v>3449.44</c:v>
                </c:pt>
                <c:pt idx="2">
                  <c:v>3538.61</c:v>
                </c:pt>
                <c:pt idx="3">
                  <c:v>3482.36</c:v>
                </c:pt>
                <c:pt idx="4">
                  <c:v>6736.2</c:v>
                </c:pt>
              </c:numCache>
            </c:numRef>
          </c:val>
          <c:extLst>
            <c:ext xmlns:c16="http://schemas.microsoft.com/office/drawing/2014/chart" uri="{C3380CC4-5D6E-409C-BE32-E72D297353CC}">
              <c16:uniqueId val="{00000000-CC42-4536-AC02-670300D3DBA3}"/>
            </c:ext>
          </c:extLst>
        </c:ser>
        <c:dLbls>
          <c:showLegendKey val="0"/>
          <c:showVal val="0"/>
          <c:showCatName val="0"/>
          <c:showSerName val="0"/>
          <c:showPercent val="0"/>
          <c:showBubbleSize val="0"/>
        </c:dLbls>
        <c:gapWidth val="150"/>
        <c:axId val="119210368"/>
        <c:axId val="119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c:ext xmlns:c16="http://schemas.microsoft.com/office/drawing/2014/chart" uri="{C3380CC4-5D6E-409C-BE32-E72D297353CC}">
              <c16:uniqueId val="{00000001-CC42-4536-AC02-670300D3DBA3}"/>
            </c:ext>
          </c:extLst>
        </c:ser>
        <c:dLbls>
          <c:showLegendKey val="0"/>
          <c:showVal val="0"/>
          <c:showCatName val="0"/>
          <c:showSerName val="0"/>
          <c:showPercent val="0"/>
          <c:showBubbleSize val="0"/>
        </c:dLbls>
        <c:marker val="1"/>
        <c:smooth val="0"/>
        <c:axId val="119210368"/>
        <c:axId val="119212288"/>
      </c:lineChart>
      <c:dateAx>
        <c:axId val="119210368"/>
        <c:scaling>
          <c:orientation val="minMax"/>
        </c:scaling>
        <c:delete val="1"/>
        <c:axPos val="b"/>
        <c:numFmt formatCode="ge" sourceLinked="1"/>
        <c:majorTickMark val="none"/>
        <c:minorTickMark val="none"/>
        <c:tickLblPos val="none"/>
        <c:crossAx val="119212288"/>
        <c:crosses val="autoZero"/>
        <c:auto val="1"/>
        <c:lblOffset val="100"/>
        <c:baseTimeUnit val="years"/>
      </c:dateAx>
      <c:valAx>
        <c:axId val="119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32.35</c:v>
                </c:pt>
                <c:pt idx="1">
                  <c:v>30.77</c:v>
                </c:pt>
                <c:pt idx="2">
                  <c:v>28.38</c:v>
                </c:pt>
                <c:pt idx="3">
                  <c:v>30.48</c:v>
                </c:pt>
                <c:pt idx="4">
                  <c:v>30.05</c:v>
                </c:pt>
              </c:numCache>
            </c:numRef>
          </c:val>
          <c:extLst>
            <c:ext xmlns:c16="http://schemas.microsoft.com/office/drawing/2014/chart" uri="{C3380CC4-5D6E-409C-BE32-E72D297353CC}">
              <c16:uniqueId val="{00000000-21CF-4E8B-85E6-CB8C07749C57}"/>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c:ext xmlns:c16="http://schemas.microsoft.com/office/drawing/2014/chart" uri="{C3380CC4-5D6E-409C-BE32-E72D297353CC}">
              <c16:uniqueId val="{00000001-21CF-4E8B-85E6-CB8C07749C57}"/>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429.53</c:v>
                </c:pt>
                <c:pt idx="1">
                  <c:v>449.73</c:v>
                </c:pt>
                <c:pt idx="2">
                  <c:v>498.41</c:v>
                </c:pt>
                <c:pt idx="3">
                  <c:v>464.54</c:v>
                </c:pt>
                <c:pt idx="4">
                  <c:v>470.63</c:v>
                </c:pt>
              </c:numCache>
            </c:numRef>
          </c:val>
          <c:extLst>
            <c:ext xmlns:c16="http://schemas.microsoft.com/office/drawing/2014/chart" uri="{C3380CC4-5D6E-409C-BE32-E72D297353CC}">
              <c16:uniqueId val="{00000000-9357-439F-A747-D25BB7DFE212}"/>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c:ext xmlns:c16="http://schemas.microsoft.com/office/drawing/2014/chart" uri="{C3380CC4-5D6E-409C-BE32-E72D297353CC}">
              <c16:uniqueId val="{00000001-9357-439F-A747-D25BB7DFE212}"/>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40.51</c:v>
                </c:pt>
                <c:pt idx="1">
                  <c:v>41.09</c:v>
                </c:pt>
                <c:pt idx="2">
                  <c:v>41.16</c:v>
                </c:pt>
                <c:pt idx="3">
                  <c:v>42.39</c:v>
                </c:pt>
                <c:pt idx="4">
                  <c:v>43.04</c:v>
                </c:pt>
              </c:numCache>
            </c:numRef>
          </c:val>
          <c:extLst>
            <c:ext xmlns:c16="http://schemas.microsoft.com/office/drawing/2014/chart" uri="{C3380CC4-5D6E-409C-BE32-E72D297353CC}">
              <c16:uniqueId val="{00000000-F932-4428-8416-0626E21EA2CA}"/>
            </c:ext>
          </c:extLst>
        </c:ser>
        <c:dLbls>
          <c:showLegendKey val="0"/>
          <c:showVal val="0"/>
          <c:showCatName val="0"/>
          <c:showSerName val="0"/>
          <c:showPercent val="0"/>
          <c:showBubbleSize val="0"/>
        </c:dLbls>
        <c:gapWidth val="150"/>
        <c:axId val="131546496"/>
        <c:axId val="131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c:ext xmlns:c16="http://schemas.microsoft.com/office/drawing/2014/chart" uri="{C3380CC4-5D6E-409C-BE32-E72D297353CC}">
              <c16:uniqueId val="{00000001-F932-4428-8416-0626E21EA2CA}"/>
            </c:ext>
          </c:extLst>
        </c:ser>
        <c:dLbls>
          <c:showLegendKey val="0"/>
          <c:showVal val="0"/>
          <c:showCatName val="0"/>
          <c:showSerName val="0"/>
          <c:showPercent val="0"/>
          <c:showBubbleSize val="0"/>
        </c:dLbls>
        <c:marker val="1"/>
        <c:smooth val="0"/>
        <c:axId val="131546496"/>
        <c:axId val="131548672"/>
      </c:lineChart>
      <c:dateAx>
        <c:axId val="131546496"/>
        <c:scaling>
          <c:orientation val="minMax"/>
        </c:scaling>
        <c:delete val="1"/>
        <c:axPos val="b"/>
        <c:numFmt formatCode="ge" sourceLinked="1"/>
        <c:majorTickMark val="none"/>
        <c:minorTickMark val="none"/>
        <c:tickLblPos val="none"/>
        <c:crossAx val="131548672"/>
        <c:crosses val="autoZero"/>
        <c:auto val="1"/>
        <c:lblOffset val="100"/>
        <c:baseTimeUnit val="years"/>
      </c:dateAx>
      <c:valAx>
        <c:axId val="131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64.98</c:v>
                </c:pt>
                <c:pt idx="1">
                  <c:v>67.010000000000005</c:v>
                </c:pt>
                <c:pt idx="2">
                  <c:v>69.180000000000007</c:v>
                </c:pt>
                <c:pt idx="3">
                  <c:v>71.25</c:v>
                </c:pt>
                <c:pt idx="4">
                  <c:v>72.75</c:v>
                </c:pt>
              </c:numCache>
            </c:numRef>
          </c:val>
          <c:extLst>
            <c:ext xmlns:c16="http://schemas.microsoft.com/office/drawing/2014/chart" uri="{C3380CC4-5D6E-409C-BE32-E72D297353CC}">
              <c16:uniqueId val="{00000000-AA49-45CA-8300-7706A82135E9}"/>
            </c:ext>
          </c:extLst>
        </c:ser>
        <c:dLbls>
          <c:showLegendKey val="0"/>
          <c:showVal val="0"/>
          <c:showCatName val="0"/>
          <c:showSerName val="0"/>
          <c:showPercent val="0"/>
          <c:showBubbleSize val="0"/>
        </c:dLbls>
        <c:gapWidth val="150"/>
        <c:axId val="131578880"/>
        <c:axId val="131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c:ext xmlns:c16="http://schemas.microsoft.com/office/drawing/2014/chart" uri="{C3380CC4-5D6E-409C-BE32-E72D297353CC}">
              <c16:uniqueId val="{00000001-AA49-45CA-8300-7706A82135E9}"/>
            </c:ext>
          </c:extLst>
        </c:ser>
        <c:dLbls>
          <c:showLegendKey val="0"/>
          <c:showVal val="0"/>
          <c:showCatName val="0"/>
          <c:showSerName val="0"/>
          <c:showPercent val="0"/>
          <c:showBubbleSize val="0"/>
        </c:dLbls>
        <c:marker val="1"/>
        <c:smooth val="0"/>
        <c:axId val="131578880"/>
        <c:axId val="131581056"/>
      </c:lineChart>
      <c:dateAx>
        <c:axId val="131578880"/>
        <c:scaling>
          <c:orientation val="minMax"/>
        </c:scaling>
        <c:delete val="1"/>
        <c:axPos val="b"/>
        <c:numFmt formatCode="ge" sourceLinked="1"/>
        <c:majorTickMark val="none"/>
        <c:minorTickMark val="none"/>
        <c:tickLblPos val="none"/>
        <c:crossAx val="131581056"/>
        <c:crosses val="autoZero"/>
        <c:auto val="1"/>
        <c:lblOffset val="100"/>
        <c:baseTimeUnit val="years"/>
      </c:dateAx>
      <c:valAx>
        <c:axId val="131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8" zoomScaleNormal="10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和束町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c r="AE8" s="73"/>
      <c r="AF8" s="73"/>
      <c r="AG8" s="73"/>
      <c r="AH8" s="73"/>
      <c r="AI8" s="73"/>
      <c r="AJ8" s="73"/>
      <c r="AK8" s="4"/>
      <c r="AL8" s="67">
        <f>データ!S6</f>
        <v>4170</v>
      </c>
      <c r="AM8" s="67"/>
      <c r="AN8" s="67"/>
      <c r="AO8" s="67"/>
      <c r="AP8" s="67"/>
      <c r="AQ8" s="67"/>
      <c r="AR8" s="67"/>
      <c r="AS8" s="67"/>
      <c r="AT8" s="66">
        <f>データ!T6</f>
        <v>64.930000000000007</v>
      </c>
      <c r="AU8" s="66"/>
      <c r="AV8" s="66"/>
      <c r="AW8" s="66"/>
      <c r="AX8" s="66"/>
      <c r="AY8" s="66"/>
      <c r="AZ8" s="66"/>
      <c r="BA8" s="66"/>
      <c r="BB8" s="66">
        <f>データ!U6</f>
        <v>64.22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59.82</v>
      </c>
      <c r="Q10" s="66"/>
      <c r="R10" s="66"/>
      <c r="S10" s="66"/>
      <c r="T10" s="66"/>
      <c r="U10" s="66"/>
      <c r="V10" s="66"/>
      <c r="W10" s="66">
        <f>データ!Q6</f>
        <v>95.32</v>
      </c>
      <c r="X10" s="66"/>
      <c r="Y10" s="66"/>
      <c r="Z10" s="66"/>
      <c r="AA10" s="66"/>
      <c r="AB10" s="66"/>
      <c r="AC10" s="66"/>
      <c r="AD10" s="67">
        <f>データ!R6</f>
        <v>2700</v>
      </c>
      <c r="AE10" s="67"/>
      <c r="AF10" s="67"/>
      <c r="AG10" s="67"/>
      <c r="AH10" s="67"/>
      <c r="AI10" s="67"/>
      <c r="AJ10" s="67"/>
      <c r="AK10" s="2"/>
      <c r="AL10" s="67">
        <f>データ!V6</f>
        <v>2470</v>
      </c>
      <c r="AM10" s="67"/>
      <c r="AN10" s="67"/>
      <c r="AO10" s="67"/>
      <c r="AP10" s="67"/>
      <c r="AQ10" s="67"/>
      <c r="AR10" s="67"/>
      <c r="AS10" s="67"/>
      <c r="AT10" s="66">
        <f>データ!W6</f>
        <v>0.83</v>
      </c>
      <c r="AU10" s="66"/>
      <c r="AV10" s="66"/>
      <c r="AW10" s="66"/>
      <c r="AX10" s="66"/>
      <c r="AY10" s="66"/>
      <c r="AZ10" s="66"/>
      <c r="BA10" s="66"/>
      <c r="BB10" s="66">
        <f>データ!X6</f>
        <v>2975.9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263656</v>
      </c>
      <c r="D6" s="33">
        <f t="shared" si="3"/>
        <v>47</v>
      </c>
      <c r="E6" s="33">
        <f t="shared" si="3"/>
        <v>17</v>
      </c>
      <c r="F6" s="33">
        <f t="shared" si="3"/>
        <v>4</v>
      </c>
      <c r="G6" s="33">
        <f t="shared" si="3"/>
        <v>0</v>
      </c>
      <c r="H6" s="33" t="str">
        <f t="shared" si="3"/>
        <v>京都府　和束町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59.82</v>
      </c>
      <c r="Q6" s="34">
        <f t="shared" si="3"/>
        <v>95.32</v>
      </c>
      <c r="R6" s="34">
        <f t="shared" si="3"/>
        <v>2700</v>
      </c>
      <c r="S6" s="34">
        <f t="shared" si="3"/>
        <v>4170</v>
      </c>
      <c r="T6" s="34">
        <f t="shared" si="3"/>
        <v>64.930000000000007</v>
      </c>
      <c r="U6" s="34">
        <f t="shared" si="3"/>
        <v>64.22</v>
      </c>
      <c r="V6" s="34">
        <f t="shared" si="3"/>
        <v>2470</v>
      </c>
      <c r="W6" s="34">
        <f t="shared" si="3"/>
        <v>0.83</v>
      </c>
      <c r="X6" s="34">
        <f t="shared" si="3"/>
        <v>2975.9</v>
      </c>
      <c r="Y6" s="35">
        <f>IF(Y7="",NA(),Y7)</f>
        <v>51.35</v>
      </c>
      <c r="Z6" s="35">
        <f t="shared" ref="Z6:AH6" si="4">IF(Z7="",NA(),Z7)</f>
        <v>49.72</v>
      </c>
      <c r="AA6" s="35">
        <f t="shared" si="4"/>
        <v>48.41</v>
      </c>
      <c r="AB6" s="35">
        <f t="shared" si="4"/>
        <v>44.34</v>
      </c>
      <c r="AC6" s="35">
        <f t="shared" si="4"/>
        <v>42.48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3505.65</v>
      </c>
      <c r="BG6" s="35">
        <f t="shared" ref="BG6:BO6" si="7">IF(BG7="",NA(),BG7)</f>
        <v>3449.44</v>
      </c>
      <c r="BH6" s="35">
        <f t="shared" si="7"/>
        <v>3538.61</v>
      </c>
      <c r="BI6" s="35">
        <f t="shared" si="7"/>
        <v>3482.36</v>
      </c>
      <c r="BJ6" s="35">
        <f t="shared" si="7"/>
        <v>6736.2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32.35</v>
      </c>
      <c r="BR6" s="35">
        <f t="shared" ref="BR6:BZ6" si="8">IF(BR7="",NA(),BR7)</f>
        <v>30.77</v>
      </c>
      <c r="BS6" s="35">
        <f t="shared" si="8"/>
        <v>28.38</v>
      </c>
      <c r="BT6" s="35">
        <f t="shared" si="8"/>
        <v>30.48</v>
      </c>
      <c r="BU6" s="35">
        <f t="shared" si="8"/>
        <v>30.05</v>
      </c>
      <c r="BV6" s="35">
        <f t="shared" si="8"/>
        <v>51.73</v>
      </c>
      <c r="BW6" s="35">
        <f t="shared" si="8"/>
        <v>53.01</v>
      </c>
      <c r="BX6" s="35">
        <f t="shared" si="8"/>
        <v>50.54</v>
      </c>
      <c r="BY6" s="35">
        <f t="shared" si="8"/>
        <v>66.22</v>
      </c>
      <c r="BZ6" s="35">
        <f t="shared" si="8"/>
        <v>69.87</v>
      </c>
      <c r="CA6" s="34" t="str">
        <f>IF(CA7="","",IF(CA7="-","【-】","【"&amp;SUBSTITUTE(TEXT(CA7,"#,##0.00"),"-","△")&amp;"】"))</f>
        <v>【69.80】</v>
      </c>
      <c r="CB6" s="35">
        <f>IF(CB7="",NA(),CB7)</f>
        <v>429.53</v>
      </c>
      <c r="CC6" s="35">
        <f t="shared" ref="CC6:CK6" si="9">IF(CC7="",NA(),CC7)</f>
        <v>449.73</v>
      </c>
      <c r="CD6" s="35">
        <f t="shared" si="9"/>
        <v>498.41</v>
      </c>
      <c r="CE6" s="35">
        <f t="shared" si="9"/>
        <v>464.54</v>
      </c>
      <c r="CF6" s="35">
        <f t="shared" si="9"/>
        <v>470.63</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40.51</v>
      </c>
      <c r="CN6" s="35">
        <f t="shared" ref="CN6:CV6" si="10">IF(CN7="",NA(),CN7)</f>
        <v>41.09</v>
      </c>
      <c r="CO6" s="35">
        <f t="shared" si="10"/>
        <v>41.16</v>
      </c>
      <c r="CP6" s="35">
        <f t="shared" si="10"/>
        <v>42.39</v>
      </c>
      <c r="CQ6" s="35">
        <f t="shared" si="10"/>
        <v>43.04</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64.98</v>
      </c>
      <c r="CY6" s="35">
        <f t="shared" ref="CY6:DG6" si="11">IF(CY7="",NA(),CY7)</f>
        <v>67.010000000000005</v>
      </c>
      <c r="CZ6" s="35">
        <f t="shared" si="11"/>
        <v>69.180000000000007</v>
      </c>
      <c r="DA6" s="35">
        <f t="shared" si="11"/>
        <v>71.25</v>
      </c>
      <c r="DB6" s="35">
        <f t="shared" si="11"/>
        <v>72.75</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263656</v>
      </c>
      <c r="D7" s="37">
        <v>47</v>
      </c>
      <c r="E7" s="37">
        <v>17</v>
      </c>
      <c r="F7" s="37">
        <v>4</v>
      </c>
      <c r="G7" s="37">
        <v>0</v>
      </c>
      <c r="H7" s="37" t="s">
        <v>110</v>
      </c>
      <c r="I7" s="37" t="s">
        <v>111</v>
      </c>
      <c r="J7" s="37" t="s">
        <v>112</v>
      </c>
      <c r="K7" s="37" t="s">
        <v>113</v>
      </c>
      <c r="L7" s="37" t="s">
        <v>114</v>
      </c>
      <c r="M7" s="37"/>
      <c r="N7" s="38" t="s">
        <v>115</v>
      </c>
      <c r="O7" s="38" t="s">
        <v>116</v>
      </c>
      <c r="P7" s="38">
        <v>59.82</v>
      </c>
      <c r="Q7" s="38">
        <v>95.32</v>
      </c>
      <c r="R7" s="38">
        <v>2700</v>
      </c>
      <c r="S7" s="38">
        <v>4170</v>
      </c>
      <c r="T7" s="38">
        <v>64.930000000000007</v>
      </c>
      <c r="U7" s="38">
        <v>64.22</v>
      </c>
      <c r="V7" s="38">
        <v>2470</v>
      </c>
      <c r="W7" s="38">
        <v>0.83</v>
      </c>
      <c r="X7" s="38">
        <v>2975.9</v>
      </c>
      <c r="Y7" s="38">
        <v>51.35</v>
      </c>
      <c r="Z7" s="38">
        <v>49.72</v>
      </c>
      <c r="AA7" s="38">
        <v>48.41</v>
      </c>
      <c r="AB7" s="38">
        <v>44.34</v>
      </c>
      <c r="AC7" s="38">
        <v>42.48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3505.65</v>
      </c>
      <c r="BG7" s="38">
        <v>3449.44</v>
      </c>
      <c r="BH7" s="38">
        <v>3538.61</v>
      </c>
      <c r="BI7" s="38">
        <v>3482.36</v>
      </c>
      <c r="BJ7" s="38">
        <v>6736.2</v>
      </c>
      <c r="BK7" s="38">
        <v>1716.82</v>
      </c>
      <c r="BL7" s="38">
        <v>1554.05</v>
      </c>
      <c r="BM7" s="38">
        <v>1671.86</v>
      </c>
      <c r="BN7" s="38">
        <v>1434.89</v>
      </c>
      <c r="BO7" s="38">
        <v>1298.9100000000001</v>
      </c>
      <c r="BP7" s="38">
        <v>1348.09</v>
      </c>
      <c r="BQ7" s="38">
        <v>32.35</v>
      </c>
      <c r="BR7" s="38">
        <v>30.77</v>
      </c>
      <c r="BS7" s="38">
        <v>28.38</v>
      </c>
      <c r="BT7" s="38">
        <v>30.48</v>
      </c>
      <c r="BU7" s="38">
        <v>30.05</v>
      </c>
      <c r="BV7" s="38">
        <v>51.73</v>
      </c>
      <c r="BW7" s="38">
        <v>53.01</v>
      </c>
      <c r="BX7" s="38">
        <v>50.54</v>
      </c>
      <c r="BY7" s="38">
        <v>66.22</v>
      </c>
      <c r="BZ7" s="38">
        <v>69.87</v>
      </c>
      <c r="CA7" s="38">
        <v>69.8</v>
      </c>
      <c r="CB7" s="38">
        <v>429.53</v>
      </c>
      <c r="CC7" s="38">
        <v>449.73</v>
      </c>
      <c r="CD7" s="38">
        <v>498.41</v>
      </c>
      <c r="CE7" s="38">
        <v>464.54</v>
      </c>
      <c r="CF7" s="38">
        <v>470.63</v>
      </c>
      <c r="CG7" s="38">
        <v>310.47000000000003</v>
      </c>
      <c r="CH7" s="38">
        <v>299.39</v>
      </c>
      <c r="CI7" s="38">
        <v>320.36</v>
      </c>
      <c r="CJ7" s="38">
        <v>246.72</v>
      </c>
      <c r="CK7" s="38">
        <v>234.96</v>
      </c>
      <c r="CL7" s="38">
        <v>232.54</v>
      </c>
      <c r="CM7" s="38">
        <v>40.51</v>
      </c>
      <c r="CN7" s="38">
        <v>41.09</v>
      </c>
      <c r="CO7" s="38">
        <v>41.16</v>
      </c>
      <c r="CP7" s="38">
        <v>42.39</v>
      </c>
      <c r="CQ7" s="38">
        <v>43.04</v>
      </c>
      <c r="CR7" s="38">
        <v>36.67</v>
      </c>
      <c r="CS7" s="38">
        <v>36.200000000000003</v>
      </c>
      <c r="CT7" s="38">
        <v>34.74</v>
      </c>
      <c r="CU7" s="38">
        <v>41.35</v>
      </c>
      <c r="CV7" s="38">
        <v>42.9</v>
      </c>
      <c r="CW7" s="38">
        <v>42.17</v>
      </c>
      <c r="CX7" s="38">
        <v>64.98</v>
      </c>
      <c r="CY7" s="38">
        <v>67.010000000000005</v>
      </c>
      <c r="CZ7" s="38">
        <v>69.180000000000007</v>
      </c>
      <c r="DA7" s="38">
        <v>71.25</v>
      </c>
      <c r="DB7" s="38">
        <v>72.75</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寿</cp:lastModifiedBy>
  <cp:lastPrinted>2018-02-08T00:30:33Z</cp:lastPrinted>
  <dcterms:modified xsi:type="dcterms:W3CDTF">2018-02-08T00:30:35Z</dcterms:modified>
</cp:coreProperties>
</file>