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<sst xmlns="http://schemas.openxmlformats.org/spreadsheetml/2006/main" count="221" uniqueCount="111">
  <si>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</si>
  <si>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</si>
  <si>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</si>
  <si>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</si>
  <si>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</si>
  <si>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</si>
  <si>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</si>
  <si>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</si>
  <si>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</si>
  <si>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</si>
  <si>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</si>
  <si>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</si>
  <si>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</si>
  <si>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</si>
  <si>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</si>
  <si>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</si>
  <si>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</si>
  <si>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</si>
  <si>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</si>
  <si>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</si>
  <si>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</si>
  <si>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</si>
  <si>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</si>
  <si>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</si>
  <si>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</si>
  <si>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</si>
  <si>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</si>
  <si>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</si>
  <si>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</si>
  <si>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</si>
  <si>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</si>
  <si>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</si>
  <si>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</si>
  <si>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</si>
  <si>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</si>
  <si>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</si>
  <si>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</si>
  <si>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</si>
  <si>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</si>
  <si>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</si>
  <si>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</si>
  <si>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</si>
  <si>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</si>
  <si>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</si>
  <si>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</si>
  <si>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</si>
  <si>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</si>
  <si>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</si>
  <si>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</si>
  <si>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</si>
  <si>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</si>
  <si>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</si>
  <si>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</si>
  <si>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</si>
  <si>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</si>
  <si>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</si>
  <si>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</si>
  <si>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</si>
  <si>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</si>
  <si>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</si>
  <si>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</si>
  <si>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</si>
  <si>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</si>
  <si>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</si>
  <si>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</si>
  <si>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</si>
  <si>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</si>
  <si>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</si>
  <si>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</si>
  <si>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</si>
  <si>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</si>
  <si>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</si>
  <si>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</si>
  <si>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</si>
  <si>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</si>
  <si>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</si>
  <si>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</si>
  <si>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</si>
  <si>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</si>
  <si>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</si>
  <si>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</si>
  <si>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</si>
  <si>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</si>
  <si>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</si>
  <si>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</si>
  <si>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</si>
  <si>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</si>
  <si>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</si>
  <si>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</si>
  <si>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</si>
  <si>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</si>
  <si>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</si>
  <si>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</si>
  <si>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</si>
  <si>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</si>
  <si>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</si>
  <si>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</si>
  <si>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</si>
  <si>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</si>
  <si>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</si>
  <si>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</si>
  <si>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</si>
  <si>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</si>
  <si>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</si>
  <si>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</si>
  <si>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</si>
  <si>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</si>
  <si>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</si>
  <si>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管路については、最も早い施工から２３年、最も早い供用開始から１５年の経過状況であり、現時点では更新の必要性はない。
　但し、腐食等による事故防止のため、日常的に管路状況を把握するとともに、今後においてストックマネジメント計画等の策定により中長期的な維持管理・更新が図れるよう取り組みを進める。</t>
    <rPh sb="114" eb="115">
      <t>トウ</t>
    </rPh>
    <rPh sb="139" eb="140">
      <t>ト</t>
    </rPh>
    <rPh sb="141" eb="142">
      <t>ク</t>
    </rPh>
    <rPh sb="144" eb="145">
      <t>スス</t>
    </rPh>
    <phoneticPr fontId="4"/>
  </si>
  <si>
    <t>　これまで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めざし、し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等の策定による中長期的な維持管理・更新等に係るトータルコストの縮減など検討を進めていきたい。</t>
    <rPh sb="289" eb="290">
      <t>トウ</t>
    </rPh>
    <phoneticPr fontId="4"/>
  </si>
  <si>
    <t xml:space="preserve">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経費が割高になっている。
　そうしたことから、汚水処理原価や企業債残高対事業規模比率が類似団体と比較しても割高になり、収益的収支比率や経費回収率が低水準となっている。また、これまでの建設に係る地方債の元金償還金が増加傾向にあるため収益的収支比率が減少している。
　水洗化率（下水道への接続率）は徐々に向上しているが、平成２６年度まではほぼ同数値であった類似団体平均値とも、平成２７年度では若干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今後、施設・機器・管路などの更新も見込まれてくることから、料金収入の増とともにストックマネジメント計画等の策定による補助制度の活用に向けて取組を進める。
　なお、平成１８年２月に人口減少傾向を反映させ適正な事業投資を図るため、費用対効果等の実施により当初計画の整備区域の縮小、施設規模の大幅な縮小を行い、現状に沿った事業運営ができるよう全体計画及び事業計画の見直しを実施した。</t>
    <rPh sb="112" eb="114">
      <t>ワリダカ</t>
    </rPh>
    <rPh sb="139" eb="142">
      <t>キギョウサイ</t>
    </rPh>
    <rPh sb="142" eb="144">
      <t>ザンダカ</t>
    </rPh>
    <rPh sb="144" eb="145">
      <t>タイ</t>
    </rPh>
    <rPh sb="145" eb="147">
      <t>ジギョウ</t>
    </rPh>
    <rPh sb="147" eb="149">
      <t>キボ</t>
    </rPh>
    <rPh sb="149" eb="151">
      <t>ヒリツ</t>
    </rPh>
    <rPh sb="152" eb="154">
      <t>ルイジ</t>
    </rPh>
    <rPh sb="154" eb="156">
      <t>ダンタイ</t>
    </rPh>
    <rPh sb="157" eb="159">
      <t>ヒカク</t>
    </rPh>
    <rPh sb="209" eb="211">
      <t>ガンキン</t>
    </rPh>
    <rPh sb="423" eb="424">
      <t>トウ</t>
    </rPh>
    <rPh sb="438" eb="439">
      <t>ム</t>
    </rPh>
    <rPh sb="441" eb="443">
      <t>トリクミ</t>
    </rPh>
    <rPh sb="444" eb="44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</si>
</sst>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284736"/>
        <c:axId val="1499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107284736"/>
        <c:axId val="149959040"/>
      </c:lineChart>
      <c:dateAx>
        <c:axId val="107284736"/>
        <c:scaling>
          <c:orientation val="minMax"/>
        </c:scaling>
        <c:delete val="1"/>
        <c:axPos val="b"/>
        <c:numFmt formatCode="ge" sourceLinked="1"/>
        <c:majorTickMark val="none"/>
        <c:minorTickMark val="none"/>
        <c:tickLblPos val="none"/>
        <c:crossAx val="149959040"/>
        <c:crosses val="autoZero"/>
        <c:auto val="1"/>
        <c:lblOffset val="100"/>
        <c:baseTimeUnit val="years"/>
      </c:dateAx>
      <c:valAx>
        <c:axId val="1499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39.71</c:v>
                </c:pt>
                <c:pt idx="1">
                  <c:v>40.51</c:v>
                </c:pt>
                <c:pt idx="2">
                  <c:v>41.09</c:v>
                </c:pt>
                <c:pt idx="3">
                  <c:v>41.16</c:v>
                </c:pt>
                <c:pt idx="4">
                  <c:v>42.39</c:v>
                </c:pt>
              </c:numCache>
            </c:numRef>
          </c:val>
        </c:ser>
        <c:dLbls>
          <c:showLegendKey val="0"/>
          <c:showVal val="0"/>
          <c:showCatName val="0"/>
          <c:showSerName val="0"/>
          <c:showPercent val="0"/>
          <c:showBubbleSize val="0"/>
        </c:dLbls>
        <c:gapWidth val="150"/>
        <c:axId val="108060032"/>
        <c:axId val="1094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08060032"/>
        <c:axId val="109499904"/>
      </c:lineChart>
      <c:dateAx>
        <c:axId val="108060032"/>
        <c:scaling>
          <c:orientation val="minMax"/>
        </c:scaling>
        <c:delete val="1"/>
        <c:axPos val="b"/>
        <c:numFmt formatCode="ge" sourceLinked="1"/>
        <c:majorTickMark val="none"/>
        <c:minorTickMark val="none"/>
        <c:tickLblPos val="none"/>
        <c:crossAx val="109499904"/>
        <c:crosses val="autoZero"/>
        <c:auto val="1"/>
        <c:lblOffset val="100"/>
        <c:baseTimeUnit val="years"/>
      </c:dateAx>
      <c:valAx>
        <c:axId val="1094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62.77</c:v>
                </c:pt>
                <c:pt idx="1">
                  <c:v>64.98</c:v>
                </c:pt>
                <c:pt idx="2">
                  <c:v>67.010000000000005</c:v>
                </c:pt>
                <c:pt idx="3">
                  <c:v>69.180000000000007</c:v>
                </c:pt>
                <c:pt idx="4">
                  <c:v>71.25</c:v>
                </c:pt>
              </c:numCache>
            </c:numRef>
          </c:val>
        </c:ser>
        <c:dLbls>
          <c:showLegendKey val="0"/>
          <c:showVal val="0"/>
          <c:showCatName val="0"/>
          <c:showSerName val="0"/>
          <c:showPercent val="0"/>
          <c:showBubbleSize val="0"/>
        </c:dLbls>
        <c:gapWidth val="150"/>
        <c:axId val="109517824"/>
        <c:axId val="1095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09517824"/>
        <c:axId val="109520000"/>
      </c:lineChart>
      <c:dateAx>
        <c:axId val="109517824"/>
        <c:scaling>
          <c:orientation val="minMax"/>
        </c:scaling>
        <c:delete val="1"/>
        <c:axPos val="b"/>
        <c:numFmt formatCode="ge" sourceLinked="1"/>
        <c:majorTickMark val="none"/>
        <c:minorTickMark val="none"/>
        <c:tickLblPos val="none"/>
        <c:crossAx val="109520000"/>
        <c:crosses val="autoZero"/>
        <c:auto val="1"/>
        <c:lblOffset val="100"/>
        <c:baseTimeUnit val="years"/>
      </c:dateAx>
      <c:valAx>
        <c:axId val="109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47.96</c:v>
                </c:pt>
                <c:pt idx="1">
                  <c:v>51.35</c:v>
                </c:pt>
                <c:pt idx="2">
                  <c:v>49.72</c:v>
                </c:pt>
                <c:pt idx="3">
                  <c:v>48.41</c:v>
                </c:pt>
                <c:pt idx="4">
                  <c:v>44.34</c:v>
                </c:pt>
              </c:numCache>
            </c:numRef>
          </c:val>
        </c:ser>
        <c:dLbls>
          <c:showLegendKey val="0"/>
          <c:showVal val="0"/>
          <c:showCatName val="0"/>
          <c:showSerName val="0"/>
          <c:showPercent val="0"/>
          <c:showBubbleSize val="0"/>
        </c:dLbls>
        <c:gapWidth val="150"/>
        <c:axId val="98589312"/>
        <c:axId val="985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89312"/>
        <c:axId val="98591488"/>
      </c:lineChart>
      <c:dateAx>
        <c:axId val="98589312"/>
        <c:scaling>
          <c:orientation val="minMax"/>
        </c:scaling>
        <c:delete val="1"/>
        <c:axPos val="b"/>
        <c:numFmt formatCode="ge" sourceLinked="1"/>
        <c:majorTickMark val="none"/>
        <c:minorTickMark val="none"/>
        <c:tickLblPos val="none"/>
        <c:crossAx val="98591488"/>
        <c:crosses val="autoZero"/>
        <c:auto val="1"/>
        <c:lblOffset val="100"/>
        <c:baseTimeUnit val="years"/>
      </c:dateAx>
      <c:valAx>
        <c:axId val="985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13504"/>
        <c:axId val="986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13504"/>
        <c:axId val="98619776"/>
      </c:lineChart>
      <c:dateAx>
        <c:axId val="98613504"/>
        <c:scaling>
          <c:orientation val="minMax"/>
        </c:scaling>
        <c:delete val="1"/>
        <c:axPos val="b"/>
        <c:numFmt formatCode="ge" sourceLinked="1"/>
        <c:majorTickMark val="none"/>
        <c:minorTickMark val="none"/>
        <c:tickLblPos val="none"/>
        <c:crossAx val="98619776"/>
        <c:crosses val="autoZero"/>
        <c:auto val="1"/>
        <c:lblOffset val="100"/>
        <c:baseTimeUnit val="years"/>
      </c:dateAx>
      <c:valAx>
        <c:axId val="98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29504"/>
        <c:axId val="98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29504"/>
        <c:axId val="98631680"/>
      </c:lineChart>
      <c:dateAx>
        <c:axId val="98629504"/>
        <c:scaling>
          <c:orientation val="minMax"/>
        </c:scaling>
        <c:delete val="1"/>
        <c:axPos val="b"/>
        <c:numFmt formatCode="ge" sourceLinked="1"/>
        <c:majorTickMark val="none"/>
        <c:minorTickMark val="none"/>
        <c:tickLblPos val="none"/>
        <c:crossAx val="98631680"/>
        <c:crosses val="autoZero"/>
        <c:auto val="1"/>
        <c:lblOffset val="100"/>
        <c:baseTimeUnit val="years"/>
      </c:dateAx>
      <c:valAx>
        <c:axId val="986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61152"/>
        <c:axId val="1013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61152"/>
        <c:axId val="101363072"/>
      </c:lineChart>
      <c:dateAx>
        <c:axId val="101361152"/>
        <c:scaling>
          <c:orientation val="minMax"/>
        </c:scaling>
        <c:delete val="1"/>
        <c:axPos val="b"/>
        <c:numFmt formatCode="ge" sourceLinked="1"/>
        <c:majorTickMark val="none"/>
        <c:minorTickMark val="none"/>
        <c:tickLblPos val="none"/>
        <c:crossAx val="101363072"/>
        <c:crosses val="autoZero"/>
        <c:auto val="1"/>
        <c:lblOffset val="100"/>
        <c:baseTimeUnit val="years"/>
      </c:dateAx>
      <c:valAx>
        <c:axId val="1013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83680"/>
        <c:axId val="1077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83680"/>
        <c:axId val="107785600"/>
      </c:lineChart>
      <c:dateAx>
        <c:axId val="107783680"/>
        <c:scaling>
          <c:orientation val="minMax"/>
        </c:scaling>
        <c:delete val="1"/>
        <c:axPos val="b"/>
        <c:numFmt formatCode="ge" sourceLinked="1"/>
        <c:majorTickMark val="none"/>
        <c:minorTickMark val="none"/>
        <c:tickLblPos val="none"/>
        <c:crossAx val="107785600"/>
        <c:crosses val="autoZero"/>
        <c:auto val="1"/>
        <c:lblOffset val="100"/>
        <c:baseTimeUnit val="years"/>
      </c:dateAx>
      <c:valAx>
        <c:axId val="1077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3954.57</c:v>
                </c:pt>
                <c:pt idx="1">
                  <c:v>3505.65</c:v>
                </c:pt>
                <c:pt idx="2">
                  <c:v>3449.44</c:v>
                </c:pt>
                <c:pt idx="3">
                  <c:v>3538.61</c:v>
                </c:pt>
                <c:pt idx="4">
                  <c:v>3482.36</c:v>
                </c:pt>
              </c:numCache>
            </c:numRef>
          </c:val>
        </c:ser>
        <c:dLbls>
          <c:showLegendKey val="0"/>
          <c:showVal val="0"/>
          <c:showCatName val="0"/>
          <c:showSerName val="0"/>
          <c:showPercent val="0"/>
          <c:showBubbleSize val="0"/>
        </c:dLbls>
        <c:gapWidth val="150"/>
        <c:axId val="108004096"/>
        <c:axId val="1080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108004096"/>
        <c:axId val="108006016"/>
      </c:lineChart>
      <c:dateAx>
        <c:axId val="108004096"/>
        <c:scaling>
          <c:orientation val="minMax"/>
        </c:scaling>
        <c:delete val="1"/>
        <c:axPos val="b"/>
        <c:numFmt formatCode="ge" sourceLinked="1"/>
        <c:majorTickMark val="none"/>
        <c:minorTickMark val="none"/>
        <c:tickLblPos val="none"/>
        <c:crossAx val="108006016"/>
        <c:crosses val="autoZero"/>
        <c:auto val="1"/>
        <c:lblOffset val="100"/>
        <c:baseTimeUnit val="years"/>
      </c:dateAx>
      <c:valAx>
        <c:axId val="1080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34.39</c:v>
                </c:pt>
                <c:pt idx="1">
                  <c:v>32.35</c:v>
                </c:pt>
                <c:pt idx="2">
                  <c:v>30.77</c:v>
                </c:pt>
                <c:pt idx="3">
                  <c:v>28.38</c:v>
                </c:pt>
                <c:pt idx="4">
                  <c:v>30.48</c:v>
                </c:pt>
              </c:numCache>
            </c:numRef>
          </c:val>
        </c:ser>
        <c:dLbls>
          <c:showLegendKey val="0"/>
          <c:showVal val="0"/>
          <c:showCatName val="0"/>
          <c:showSerName val="0"/>
          <c:showPercent val="0"/>
          <c:showBubbleSize val="0"/>
        </c:dLbls>
        <c:gapWidth val="150"/>
        <c:axId val="108020096"/>
        <c:axId val="1080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08020096"/>
        <c:axId val="108022016"/>
      </c:lineChart>
      <c:dateAx>
        <c:axId val="108020096"/>
        <c:scaling>
          <c:orientation val="minMax"/>
        </c:scaling>
        <c:delete val="1"/>
        <c:axPos val="b"/>
        <c:numFmt formatCode="ge" sourceLinked="1"/>
        <c:majorTickMark val="none"/>
        <c:minorTickMark val="none"/>
        <c:tickLblPos val="none"/>
        <c:crossAx val="108022016"/>
        <c:crosses val="autoZero"/>
        <c:auto val="1"/>
        <c:lblOffset val="100"/>
        <c:baseTimeUnit val="years"/>
      </c:dateAx>
      <c:valAx>
        <c:axId val="1080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397.6</c:v>
                </c:pt>
                <c:pt idx="1">
                  <c:v>429.53</c:v>
                </c:pt>
                <c:pt idx="2">
                  <c:v>449.73</c:v>
                </c:pt>
                <c:pt idx="3">
                  <c:v>498.41</c:v>
                </c:pt>
                <c:pt idx="4">
                  <c:v>464.54</c:v>
                </c:pt>
              </c:numCache>
            </c:numRef>
          </c:val>
        </c:ser>
        <c:dLbls>
          <c:showLegendKey val="0"/>
          <c:showVal val="0"/>
          <c:showCatName val="0"/>
          <c:showSerName val="0"/>
          <c:showPercent val="0"/>
          <c:showBubbleSize val="0"/>
        </c:dLbls>
        <c:gapWidth val="150"/>
        <c:axId val="108040192"/>
        <c:axId val="1080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08040192"/>
        <c:axId val="108042112"/>
      </c:lineChart>
      <c:dateAx>
        <c:axId val="108040192"/>
        <c:scaling>
          <c:orientation val="minMax"/>
        </c:scaling>
        <c:delete val="1"/>
        <c:axPos val="b"/>
        <c:numFmt formatCode="ge" sourceLinked="1"/>
        <c:majorTickMark val="none"/>
        <c:minorTickMark val="none"/>
        <c:tickLblPos val="none"/>
        <c:crossAx val="108042112"/>
        <c:crosses val="autoZero"/>
        <c:auto val="1"/>
        <c:lblOffset val="100"/>
        <c:baseTimeUnit val="years"/>
      </c:dateAx>
      <c:valAx>
        <c:axId val="1080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和束町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4234</v>
      </c>
      <c r="AM8" s="64"/>
      <c r="AN8" s="64"/>
      <c r="AO8" s="64"/>
      <c r="AP8" s="64"/>
      <c r="AQ8" s="64"/>
      <c r="AR8" s="64"/>
      <c r="AS8" s="64"/>
      <c r="AT8" s="63">
        <f>データ!S6</f>
        <v>64.930000000000007</v>
      </c>
      <c r="AU8" s="63"/>
      <c r="AV8" s="63"/>
      <c r="AW8" s="63"/>
      <c r="AX8" s="63"/>
      <c r="AY8" s="63"/>
      <c r="AZ8" s="63"/>
      <c r="BA8" s="63"/>
      <c r="BB8" s="63">
        <f>データ!T6</f>
        <v>65.209999999999994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59.74</v>
      </c>
      <c r="Q10" s="63"/>
      <c r="R10" s="63"/>
      <c r="S10" s="63"/>
      <c r="T10" s="63"/>
      <c r="U10" s="63"/>
      <c r="V10" s="63"/>
      <c r="W10" s="63">
        <f>データ!P6</f>
        <v>94.73</v>
      </c>
      <c r="X10" s="63"/>
      <c r="Y10" s="63"/>
      <c r="Z10" s="63"/>
      <c r="AA10" s="63"/>
      <c r="AB10" s="63"/>
      <c r="AC10" s="63"/>
      <c r="AD10" s="64">
        <f>データ!Q6</f>
        <v>2700</v>
      </c>
      <c r="AE10" s="64"/>
      <c r="AF10" s="64"/>
      <c r="AG10" s="64"/>
      <c r="AH10" s="64"/>
      <c r="AI10" s="64"/>
      <c r="AJ10" s="64"/>
      <c r="AK10" s="2"/>
      <c r="AL10" s="64">
        <f>データ!U6</f>
        <v>2515</v>
      </c>
      <c r="AM10" s="64"/>
      <c r="AN10" s="64"/>
      <c r="AO10" s="64"/>
      <c r="AP10" s="64"/>
      <c r="AQ10" s="64"/>
      <c r="AR10" s="64"/>
      <c r="AS10" s="64"/>
      <c r="AT10" s="63">
        <f>データ!V6</f>
        <v>0.83</v>
      </c>
      <c r="AU10" s="63"/>
      <c r="AV10" s="63"/>
      <c r="AW10" s="63"/>
      <c r="AX10" s="63"/>
      <c r="AY10" s="63"/>
      <c r="AZ10" s="63"/>
      <c r="BA10" s="63"/>
      <c r="BB10" s="63">
        <f>データ!W6</f>
        <v>3030.12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263656</v>
      </c>
      <c r="D6" s="31">
        <f t="shared" si="3"/>
        <v>47</v>
      </c>
      <c r="E6" s="31">
        <f t="shared" si="3"/>
        <v>17</v>
      </c>
      <c r="F6" s="31">
        <f t="shared" si="3"/>
        <v>4</v>
      </c>
      <c r="G6" s="31">
        <f t="shared" si="3"/>
        <v>0</v>
      </c>
      <c r="H6" s="31" t="str">
        <f t="shared" si="3"/>
        <v>京都府　和束町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59.74</v>
      </c>
      <c r="P6" s="32">
        <f t="shared" si="3"/>
        <v>94.73</v>
      </c>
      <c r="Q6" s="32">
        <f t="shared" si="3"/>
        <v>2700</v>
      </c>
      <c r="R6" s="32">
        <f t="shared" si="3"/>
        <v>4234</v>
      </c>
      <c r="S6" s="32">
        <f t="shared" si="3"/>
        <v>64.930000000000007</v>
      </c>
      <c r="T6" s="32">
        <f t="shared" si="3"/>
        <v>65.209999999999994</v>
      </c>
      <c r="U6" s="32">
        <f t="shared" si="3"/>
        <v>2515</v>
      </c>
      <c r="V6" s="32">
        <f t="shared" si="3"/>
        <v>0.83</v>
      </c>
      <c r="W6" s="32">
        <f t="shared" si="3"/>
        <v>3030.12</v>
      </c>
      <c r="X6" s="33">
        <f>IF(X7="",NA(),X7)</f>
        <v>47.96</v>
      </c>
      <c r="Y6" s="33">
        <f t="shared" ref="Y6:AG6" si="4">IF(Y7="",NA(),Y7)</f>
        <v>51.35</v>
      </c>
      <c r="Z6" s="33">
        <f t="shared" si="4"/>
        <v>49.72</v>
      </c>
      <c r="AA6" s="33">
        <f t="shared" si="4"/>
        <v>48.41</v>
      </c>
      <c r="AB6" s="33">
        <f t="shared" si="4"/>
        <v>44.34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3954.57</v>
      </c>
      <c r="BF6" s="33">
        <f t="shared" ref="BF6:BN6" si="7">IF(BF7="",NA(),BF7)</f>
        <v>3505.65</v>
      </c>
      <c r="BG6" s="33">
        <f t="shared" si="7"/>
        <v>3449.44</v>
      </c>
      <c r="BH6" s="33">
        <f t="shared" si="7"/>
        <v>3538.61</v>
      </c>
      <c r="BI6" s="33">
        <f t="shared" si="7"/>
        <v>3482.36</v>
      </c>
      <c r="BJ6" s="33">
        <f t="shared" si="7"/>
        <v>1835.56</v>
      </c>
      <c r="BK6" s="33">
        <f t="shared" si="7"/>
        <v>1716.82</v>
      </c>
      <c r="BL6" s="33">
        <f t="shared" si="7"/>
        <v>1554.05</v>
      </c>
      <c r="BM6" s="33">
        <f t="shared" si="7"/>
        <v>1671.86</v>
      </c>
      <c r="BN6" s="33">
        <f t="shared" si="7"/>
        <v>1434.89</v>
      </c>
      <c r="BO6" s="32" t="str">
        <f>IF(BO7="","",IF(BO7="-","【-】","【"&amp;SUBSTITUTE(TEXT(BO7,"#,##0.00"),"-","△")&amp;"】"))</f>
        <v>【1,457.06】</v>
      </c>
      <c r="BP6" s="33">
        <f>IF(BP7="",NA(),BP7)</f>
        <v>34.39</v>
      </c>
      <c r="BQ6" s="33">
        <f t="shared" ref="BQ6:BY6" si="8">IF(BQ7="",NA(),BQ7)</f>
        <v>32.35</v>
      </c>
      <c r="BR6" s="33">
        <f t="shared" si="8"/>
        <v>30.77</v>
      </c>
      <c r="BS6" s="33">
        <f t="shared" si="8"/>
        <v>28.38</v>
      </c>
      <c r="BT6" s="33">
        <f t="shared" si="8"/>
        <v>30.48</v>
      </c>
      <c r="BU6" s="33">
        <f t="shared" si="8"/>
        <v>52.89</v>
      </c>
      <c r="BV6" s="33">
        <f t="shared" si="8"/>
        <v>51.73</v>
      </c>
      <c r="BW6" s="33">
        <f t="shared" si="8"/>
        <v>53.01</v>
      </c>
      <c r="BX6" s="33">
        <f t="shared" si="8"/>
        <v>50.54</v>
      </c>
      <c r="BY6" s="33">
        <f t="shared" si="8"/>
        <v>66.22</v>
      </c>
      <c r="BZ6" s="32" t="str">
        <f>IF(BZ7="","",IF(BZ7="-","【-】","【"&amp;SUBSTITUTE(TEXT(BZ7,"#,##0.00"),"-","△")&amp;"】"))</f>
        <v>【64.73】</v>
      </c>
      <c r="CA6" s="33">
        <f>IF(CA7="",NA(),CA7)</f>
        <v>397.6</v>
      </c>
      <c r="CB6" s="33">
        <f t="shared" ref="CB6:CJ6" si="9">IF(CB7="",NA(),CB7)</f>
        <v>429.53</v>
      </c>
      <c r="CC6" s="33">
        <f t="shared" si="9"/>
        <v>449.73</v>
      </c>
      <c r="CD6" s="33">
        <f t="shared" si="9"/>
        <v>498.41</v>
      </c>
      <c r="CE6" s="33">
        <f t="shared" si="9"/>
        <v>464.54</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39.71</v>
      </c>
      <c r="CM6" s="33">
        <f t="shared" ref="CM6:CU6" si="10">IF(CM7="",NA(),CM7)</f>
        <v>40.51</v>
      </c>
      <c r="CN6" s="33">
        <f t="shared" si="10"/>
        <v>41.09</v>
      </c>
      <c r="CO6" s="33">
        <f t="shared" si="10"/>
        <v>41.16</v>
      </c>
      <c r="CP6" s="33">
        <f t="shared" si="10"/>
        <v>42.39</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62.77</v>
      </c>
      <c r="CX6" s="33">
        <f t="shared" ref="CX6:DF6" si="11">IF(CX7="",NA(),CX7)</f>
        <v>64.98</v>
      </c>
      <c r="CY6" s="33">
        <f t="shared" si="11"/>
        <v>67.010000000000005</v>
      </c>
      <c r="CZ6" s="33">
        <f t="shared" si="11"/>
        <v>69.180000000000007</v>
      </c>
      <c r="DA6" s="33">
        <f t="shared" si="11"/>
        <v>71.25</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263656</v>
      </c>
      <c r="D7" s="35">
        <v>47</v>
      </c>
      <c r="E7" s="35">
        <v>17</v>
      </c>
      <c r="F7" s="35">
        <v>4</v>
      </c>
      <c r="G7" s="35">
        <v>0</v>
      </c>
      <c r="H7" s="35" t="s">
        <v>96</v>
      </c>
      <c r="I7" s="35" t="s">
        <v>97</v>
      </c>
      <c r="J7" s="35" t="s">
        <v>98</v>
      </c>
      <c r="K7" s="35" t="s">
        <v>99</v>
      </c>
      <c r="L7" s="35" t="s">
        <v>100</v>
      </c>
      <c r="M7" s="36" t="s">
        <v>101</v>
      </c>
      <c r="N7" s="36" t="s">
        <v>102</v>
      </c>
      <c r="O7" s="36">
        <v>59.74</v>
      </c>
      <c r="P7" s="36">
        <v>94.73</v>
      </c>
      <c r="Q7" s="36">
        <v>2700</v>
      </c>
      <c r="R7" s="36">
        <v>4234</v>
      </c>
      <c r="S7" s="36">
        <v>64.930000000000007</v>
      </c>
      <c r="T7" s="36">
        <v>65.209999999999994</v>
      </c>
      <c r="U7" s="36">
        <v>2515</v>
      </c>
      <c r="V7" s="36">
        <v>0.83</v>
      </c>
      <c r="W7" s="36">
        <v>3030.12</v>
      </c>
      <c r="X7" s="36">
        <v>47.96</v>
      </c>
      <c r="Y7" s="36">
        <v>51.35</v>
      </c>
      <c r="Z7" s="36">
        <v>49.72</v>
      </c>
      <c r="AA7" s="36">
        <v>48.41</v>
      </c>
      <c r="AB7" s="36">
        <v>44.34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3954.57</v>
      </c>
      <c r="BF7" s="36">
        <v>3505.65</v>
      </c>
      <c r="BG7" s="36">
        <v>3449.44</v>
      </c>
      <c r="BH7" s="36">
        <v>3538.61</v>
      </c>
      <c r="BI7" s="36">
        <v>3482.36</v>
      </c>
      <c r="BJ7" s="36">
        <v>1835.56</v>
      </c>
      <c r="BK7" s="36">
        <v>1716.82</v>
      </c>
      <c r="BL7" s="36">
        <v>1554.05</v>
      </c>
      <c r="BM7" s="36">
        <v>1671.86</v>
      </c>
      <c r="BN7" s="36">
        <v>1434.89</v>
      </c>
      <c r="BO7" s="36">
        <v>1457.06</v>
      </c>
      <c r="BP7" s="36">
        <v>34.39</v>
      </c>
      <c r="BQ7" s="36">
        <v>32.35</v>
      </c>
      <c r="BR7" s="36">
        <v>30.77</v>
      </c>
      <c r="BS7" s="36">
        <v>28.38</v>
      </c>
      <c r="BT7" s="36">
        <v>30.48</v>
      </c>
      <c r="BU7" s="36">
        <v>52.89</v>
      </c>
      <c r="BV7" s="36">
        <v>51.73</v>
      </c>
      <c r="BW7" s="36">
        <v>53.01</v>
      </c>
      <c r="BX7" s="36">
        <v>50.54</v>
      </c>
      <c r="BY7" s="36">
        <v>66.22</v>
      </c>
      <c r="BZ7" s="36">
        <v>64.73</v>
      </c>
      <c r="CA7" s="36">
        <v>397.6</v>
      </c>
      <c r="CB7" s="36">
        <v>429.53</v>
      </c>
      <c r="CC7" s="36">
        <v>449.73</v>
      </c>
      <c r="CD7" s="36">
        <v>498.41</v>
      </c>
      <c r="CE7" s="36">
        <v>464.54</v>
      </c>
      <c r="CF7" s="36">
        <v>300.52</v>
      </c>
      <c r="CG7" s="36">
        <v>310.47000000000003</v>
      </c>
      <c r="CH7" s="36">
        <v>299.39</v>
      </c>
      <c r="CI7" s="36">
        <v>320.36</v>
      </c>
      <c r="CJ7" s="36">
        <v>246.72</v>
      </c>
      <c r="CK7" s="36">
        <v>250.25</v>
      </c>
      <c r="CL7" s="36">
        <v>39.71</v>
      </c>
      <c r="CM7" s="36">
        <v>40.51</v>
      </c>
      <c r="CN7" s="36">
        <v>41.09</v>
      </c>
      <c r="CO7" s="36">
        <v>41.16</v>
      </c>
      <c r="CP7" s="36">
        <v>42.39</v>
      </c>
      <c r="CQ7" s="36">
        <v>36.799999999999997</v>
      </c>
      <c r="CR7" s="36">
        <v>36.67</v>
      </c>
      <c r="CS7" s="36">
        <v>36.200000000000003</v>
      </c>
      <c r="CT7" s="36">
        <v>34.74</v>
      </c>
      <c r="CU7" s="36">
        <v>41.35</v>
      </c>
      <c r="CV7" s="36">
        <v>40.31</v>
      </c>
      <c r="CW7" s="36">
        <v>62.77</v>
      </c>
      <c r="CX7" s="36">
        <v>64.98</v>
      </c>
      <c r="CY7" s="36">
        <v>67.010000000000005</v>
      </c>
      <c r="CZ7" s="36">
        <v>69.180000000000007</v>
      </c>
      <c r="DA7" s="36">
        <v>71.25</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寿</cp:lastModifiedBy>
  <cp:lastPrinted>2017-02-16T00:50:34Z</cp:lastPrinted>
  <dcterms:created xsi:type="dcterms:W3CDTF">2017-02-08T03:02:29Z</dcterms:created>
  <dcterms:modified xsi:type="dcterms:W3CDTF">2017-02-16T02:12:22Z</dcterms:modified>
</cp:coreProperties>
</file>